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8910" firstSheet="2" activeTab="5"/>
  </bookViews>
  <sheets>
    <sheet name="INTRODUCTION" sheetId="11" r:id="rId1"/>
    <sheet name="Privates2019 GRANTS" sheetId="3" r:id="rId2"/>
    <sheet name="Privates2019 LOANS" sheetId="4" r:id="rId3"/>
    <sheet name="Privates2019 SCHOLARSHIPS" sheetId="5" r:id="rId4"/>
    <sheet name="Privates2019 WORKSTUDY" sheetId="6" r:id="rId5"/>
    <sheet name="Privates2019 FAIS TOTALS" sheetId="10" r:id="rId6"/>
  </sheets>
  <definedNames>
    <definedName name="_xlnm.Print_Area" localSheetId="0">INTRODUCTION!$A$1:$K$8</definedName>
    <definedName name="_xlnm.Print_Area" localSheetId="5">'Privates2019 FAIS TOTALS'!$A$1:$M$28</definedName>
    <definedName name="_xlnm.Print_Area" localSheetId="2">'Privates2019 LOANS'!$A$1:$R$28</definedName>
    <definedName name="_xlnm.Print_Area" localSheetId="4">'Privates2019 WORKSTUDY'!$A$1:$J$28</definedName>
    <definedName name="_xlnm.Print_Titles" localSheetId="5">'Privates2019 FAIS TOTALS'!$A:$A,'Privates2019 FAIS TOTALS'!$1:$3</definedName>
    <definedName name="_xlnm.Print_Titles" localSheetId="1">'Privates2019 GRANTS'!$A:$A,'Privates2019 GRANTS'!$1:$3</definedName>
    <definedName name="_xlnm.Print_Titles" localSheetId="2">'Privates2019 LOANS'!$A:$A,'Privates2019 LOANS'!$1:$3</definedName>
    <definedName name="_xlnm.Print_Titles" localSheetId="3">'Privates2019 SCHOLARSHIPS'!$A:$A,'Privates2019 SCHOLARSHIPS'!$1:$3</definedName>
    <definedName name="_xlnm.Print_Titles" localSheetId="4">'Privates2019 WORKSTUDY'!$A:$A,'Privates2019 WORKSTUDY'!$1:$3</definedName>
  </definedNames>
  <calcPr calcId="162913"/>
</workbook>
</file>

<file path=xl/calcChain.xml><?xml version="1.0" encoding="utf-8"?>
<calcChain xmlns="http://schemas.openxmlformats.org/spreadsheetml/2006/main">
  <c r="K17" i="10" l="1"/>
  <c r="K5" i="10"/>
  <c r="K6" i="10"/>
  <c r="K7" i="10"/>
  <c r="K8" i="10"/>
  <c r="K9" i="10"/>
  <c r="K10" i="10"/>
  <c r="K11" i="10"/>
  <c r="K4" i="10"/>
  <c r="H17" i="6"/>
  <c r="H18" i="6"/>
  <c r="H19" i="6"/>
  <c r="H20" i="6"/>
  <c r="AH17" i="5"/>
  <c r="AH18" i="5"/>
  <c r="AH19" i="5"/>
  <c r="AH20" i="5"/>
  <c r="AJ5" i="5"/>
  <c r="AJ6" i="5"/>
  <c r="AJ7" i="5"/>
  <c r="AJ8" i="5"/>
  <c r="AJ9" i="5"/>
  <c r="AJ10" i="5"/>
  <c r="AJ11" i="5"/>
  <c r="AJ4" i="5"/>
  <c r="F5" i="6"/>
  <c r="F6" i="6"/>
  <c r="F7" i="6"/>
  <c r="F8" i="6"/>
  <c r="F9" i="6"/>
  <c r="F10" i="6"/>
  <c r="F11" i="6"/>
  <c r="F4" i="6"/>
  <c r="P17" i="4"/>
  <c r="P18" i="4"/>
  <c r="P19" i="4"/>
  <c r="P20" i="4"/>
  <c r="Q5" i="4"/>
  <c r="Q6" i="4"/>
  <c r="Q7" i="4"/>
  <c r="Q8" i="4"/>
  <c r="Q9" i="4"/>
  <c r="Q10" i="4"/>
  <c r="Q11" i="4"/>
  <c r="Q4" i="4"/>
  <c r="P5" i="4"/>
  <c r="P6" i="4"/>
  <c r="P7" i="4"/>
  <c r="P8" i="4"/>
  <c r="P9" i="4"/>
  <c r="P10" i="4"/>
  <c r="P11" i="4"/>
  <c r="P4" i="4"/>
  <c r="N17" i="3"/>
  <c r="N18" i="3"/>
  <c r="N19" i="3"/>
  <c r="N20" i="3"/>
  <c r="X5" i="3"/>
  <c r="X6" i="3"/>
  <c r="X7" i="3"/>
  <c r="X8" i="3"/>
  <c r="X9" i="3"/>
  <c r="X10" i="3"/>
  <c r="X11" i="3"/>
  <c r="X4" i="3"/>
</calcChain>
</file>

<file path=xl/sharedStrings.xml><?xml version="1.0" encoding="utf-8"?>
<sst xmlns="http://schemas.openxmlformats.org/spreadsheetml/2006/main" count="351" uniqueCount="179">
  <si>
    <t>GRANTS</t>
  </si>
  <si>
    <t>LOANS</t>
  </si>
  <si>
    <t>SCHOLARSHIPS</t>
  </si>
  <si>
    <t>WORK STUDY &amp; TOTALS</t>
  </si>
  <si>
    <t>MARYLAND HIGHER EDUCATION COMMISSION
PRIVATE INSTITUTIONS 
FINANCIAL AID REPORT
2019</t>
  </si>
  <si>
    <t>Bais Hamedrash and Mesivta of Baltimore</t>
  </si>
  <si>
    <t>Lincoln College of Technology--Columbia MD</t>
  </si>
  <si>
    <t>Maryland University of Integrative Health</t>
  </si>
  <si>
    <t>Ner Israel Rabbinical College</t>
  </si>
  <si>
    <t>SANS Technology Institute</t>
  </si>
  <si>
    <t>St.  Mary's Seminary &amp; University</t>
  </si>
  <si>
    <t>Women's Institute of Torah Seminary &amp; College</t>
  </si>
  <si>
    <t>Yeshiva of Greater Washington</t>
  </si>
  <si>
    <t>Private Institution Name - Undergraduate</t>
  </si>
  <si>
    <t>Faith Theological Seminary</t>
  </si>
  <si>
    <t>Private Institution Name - Graduate</t>
  </si>
  <si>
    <t>PLUS Loans Grad&amp;Prof</t>
  </si>
  <si>
    <t>Scholar 
Undup</t>
  </si>
  <si>
    <t>1199
Undup Grants</t>
  </si>
  <si>
    <t>4699
Undup 
Grants</t>
  </si>
  <si>
    <t>1299
Undup 
Loans</t>
  </si>
  <si>
    <t>4707
PLUS Loans Grad&amp;Prof</t>
  </si>
  <si>
    <t>4799
Undup 
Loans</t>
  </si>
  <si>
    <t>1499
Work Study Undup</t>
  </si>
  <si>
    <t>4999
Work Study Undup</t>
  </si>
  <si>
    <t>Bais Hamedrash and Mesivta of Baltimore - No Graduate reporting</t>
  </si>
  <si>
    <t>Lincoln College of Technology--Columbia MD - No Graduate reporting</t>
  </si>
  <si>
    <t>Maryland University of Integrative Health - No Undergraduate Reporting</t>
  </si>
  <si>
    <t>SANS Technology Institute - No Graduate Reporting</t>
  </si>
  <si>
    <t>Women's Institute of Torah Seminary &amp; College - No Graduate Reporting</t>
  </si>
  <si>
    <t>Yeshiva of Greater Washington - No Graduate Reporting</t>
  </si>
  <si>
    <t>Reid Temple Bible College - No Financial Aid Reporting</t>
  </si>
  <si>
    <t>TOTALS</t>
  </si>
  <si>
    <t>Total 
Grants
Counts</t>
  </si>
  <si>
    <t>Total 
Loan 
Dollars</t>
  </si>
  <si>
    <t>1101
Federal 
Pell
Dollars</t>
  </si>
  <si>
    <t>1102
SEOG 
Dollars</t>
  </si>
  <si>
    <t>1103
Other Federal Dollars</t>
  </si>
  <si>
    <t>1104
Educational Assistance Dollars</t>
  </si>
  <si>
    <t>1105
Guaranteed Access Dollars</t>
  </si>
  <si>
    <t>1106
Part-Time Grant 
Dollars</t>
  </si>
  <si>
    <t>1107
Private Sources Dollars</t>
  </si>
  <si>
    <t>1108
Inst.
 Grant 
Dollars</t>
  </si>
  <si>
    <t>Inst.
 Grant 
Dollars</t>
  </si>
  <si>
    <t>1112
Early Acc. Grant Dollars</t>
  </si>
  <si>
    <t>1113
TEACH 
Grant
 Dollars</t>
  </si>
  <si>
    <t>1114
Iraq Afg Service Dollars</t>
  </si>
  <si>
    <t>Total 
Grants  Dollars</t>
  </si>
  <si>
    <t>4601
Federal Sources
Dollars</t>
  </si>
  <si>
    <t>4602
Grad&amp;Prof Dollars</t>
  </si>
  <si>
    <t>4603
Private Sources Dollars</t>
  </si>
  <si>
    <t>4604
Inst.
 Grants Dollars</t>
  </si>
  <si>
    <t>4605
TEACH Grants Dollars</t>
  </si>
  <si>
    <t>4604
Iraq Afg Service Dollars</t>
  </si>
  <si>
    <t>Total 
Grants 
Dollars</t>
  </si>
  <si>
    <t xml:space="preserve">Total
Work Study
Dollars </t>
  </si>
  <si>
    <t>1401
Federal Work Study
Dollars</t>
  </si>
  <si>
    <t>1402
Inst 
Work Study Dollars</t>
  </si>
  <si>
    <t>4901
Assistantship Dollars</t>
  </si>
  <si>
    <t>4902
Federal Workstudy Dollars</t>
  </si>
  <si>
    <t>4903
Institutional Workstudy Dollars</t>
  </si>
  <si>
    <t>1304
Delegate Dollars</t>
  </si>
  <si>
    <t>1305
Senatorial Dollars</t>
  </si>
  <si>
    <t>1314
Conroy Dollars</t>
  </si>
  <si>
    <t>1315
Diversity 
Dollars</t>
  </si>
  <si>
    <t>1316
Federal Scholar Dollars</t>
  </si>
  <si>
    <t>1317
Inst Scholar Dollars</t>
  </si>
  <si>
    <t>1318
Private Sources Dollars</t>
  </si>
  <si>
    <t>1319
Private Athletic Dollars</t>
  </si>
  <si>
    <t>1320
Other 
Private
 Dollars</t>
  </si>
  <si>
    <t>1321
Tuition Waiv Emp/Dep Dollars</t>
  </si>
  <si>
    <t>1322
Tuition Waiv Sen Citizen
Dollars</t>
  </si>
  <si>
    <t>1323
Tuition Waiv Students Dollars</t>
  </si>
  <si>
    <t>1329
GEAR UP
Dollars</t>
  </si>
  <si>
    <t>1330
Workforce Shortage Dollars</t>
  </si>
  <si>
    <t>1331 Veterans of Afghanistan
 Dollars</t>
  </si>
  <si>
    <t>1332
Tuition Waiv Disabled Dollars</t>
  </si>
  <si>
    <t>1333
Tuition Waiv Foster Care
Dollars</t>
  </si>
  <si>
    <t>4802
Delegate Dollars</t>
  </si>
  <si>
    <t>4803
Senatorial Dollars</t>
  </si>
  <si>
    <t>4808
Conroy
 Dollars</t>
  </si>
  <si>
    <t>4809
Diversity
Dollars</t>
  </si>
  <si>
    <t>4810
Federal Scholar Dollars</t>
  </si>
  <si>
    <t>4811
Inst Athletic Scholar Dollars</t>
  </si>
  <si>
    <t>4812
Other Inst Dollars</t>
  </si>
  <si>
    <t>4813
Private 
Athletic Dollars</t>
  </si>
  <si>
    <t>4814
Other
Private
Dollars</t>
  </si>
  <si>
    <t>4815
Tuition Waiv Emp/Dep Dollars</t>
  </si>
  <si>
    <t>4816
Tuition Waiv Sen Citizen
Dollars</t>
  </si>
  <si>
    <t>4817
Tuition Waiv Students Dollars</t>
  </si>
  <si>
    <t>4820
Graduate
 Nurse Fac  Dollars</t>
  </si>
  <si>
    <t>4821
Workforce Shortage Dollars</t>
  </si>
  <si>
    <t>4822
Tuition Waiv Disabled Dollars</t>
  </si>
  <si>
    <t>4823
Tuion Waiv Foster Care Dollars</t>
  </si>
  <si>
    <t xml:space="preserve">1201
Federal Perkins Dollars </t>
  </si>
  <si>
    <t>1203
Fed Unsub Stafford Dollars</t>
  </si>
  <si>
    <t>1204
PLUS Loan Dollars</t>
  </si>
  <si>
    <t>1205
Other Federal Dollars</t>
  </si>
  <si>
    <t>1206
Inst Loan Dollars</t>
  </si>
  <si>
    <t>1207
Private Loan Dollars</t>
  </si>
  <si>
    <t xml:space="preserve">4701
Federal Perkins Dollars </t>
  </si>
  <si>
    <t>4702
William Ford Direct
Dollars</t>
  </si>
  <si>
    <t>4703
Fed Unsub Stafford 
Dollars</t>
  </si>
  <si>
    <t>4704
Other Federal Dollars</t>
  </si>
  <si>
    <t>4705
Inst Loan Dollars</t>
  </si>
  <si>
    <t>4706
Private Sources
Dollars</t>
  </si>
  <si>
    <t>Federal Perkins 
Counts</t>
  </si>
  <si>
    <t>William Ford Direct
Counts</t>
  </si>
  <si>
    <t>Fed Unsub Stafford Counts</t>
  </si>
  <si>
    <t>PLUS Loan Counts</t>
  </si>
  <si>
    <t>Other Federal Counts</t>
  </si>
  <si>
    <t>Inst Loan Counts</t>
  </si>
  <si>
    <t>Private Loan Counts</t>
  </si>
  <si>
    <t>Total
 Loan
 Counts</t>
  </si>
  <si>
    <t>Private
 Source
 Counts</t>
  </si>
  <si>
    <t>Federal Pell Counts</t>
  </si>
  <si>
    <t>SEOG 
Counts</t>
  </si>
  <si>
    <t>Educational Assistance Counts</t>
  </si>
  <si>
    <t>Guaranteed Access Counts</t>
  </si>
  <si>
    <t>Part-Time Grant 
Counts</t>
  </si>
  <si>
    <t>Private Sources Counts</t>
  </si>
  <si>
    <t>Early Acc. Grant 
Counts</t>
  </si>
  <si>
    <t>TEACH Grant
 Counts</t>
  </si>
  <si>
    <t>Iraq Afg Service Counts</t>
  </si>
  <si>
    <t>Federal Sources Counts</t>
  </si>
  <si>
    <t>Grad&amp;Prof Counts</t>
  </si>
  <si>
    <t>Inst. 
Grants Counts</t>
  </si>
  <si>
    <t>TEACH Grants Counts</t>
  </si>
  <si>
    <t>Total 
Grants 
Counts</t>
  </si>
  <si>
    <t xml:space="preserve">Total
Work Study Counts </t>
  </si>
  <si>
    <t>Federal Work Study 
Counts</t>
  </si>
  <si>
    <t xml:space="preserve">Inst 
Work Study Counts </t>
  </si>
  <si>
    <t>Assistantship Counts</t>
  </si>
  <si>
    <t>Federal Workstudy Counts</t>
  </si>
  <si>
    <t>Institutional Workstudy Counts</t>
  </si>
  <si>
    <t>Delegate Counts</t>
  </si>
  <si>
    <t>Senatorial Counts</t>
  </si>
  <si>
    <t>Conroy 
Counts</t>
  </si>
  <si>
    <t>Diversity Counts</t>
  </si>
  <si>
    <t>Federal Scholar Counts</t>
  </si>
  <si>
    <t>Inst Scholar Counts</t>
  </si>
  <si>
    <t>Private Athletic Counts</t>
  </si>
  <si>
    <t>Other Private  Counts</t>
  </si>
  <si>
    <t>Tuition Waiv Emp/Dep  
Counts</t>
  </si>
  <si>
    <t>Tuition Waiv Sen Citizen Counts</t>
  </si>
  <si>
    <t>Tuition Waiv Students Counts</t>
  </si>
  <si>
    <t>GEAR UP Counts</t>
  </si>
  <si>
    <t>Workforce ShortageCounts</t>
  </si>
  <si>
    <t>Veterans of Afghanistan Counts</t>
  </si>
  <si>
    <t>Tuition Waiv Disabled Counts</t>
  </si>
  <si>
    <t>Tuition Waiv Foster Care 
Counts</t>
  </si>
  <si>
    <t>Diversity 
Counts</t>
  </si>
  <si>
    <t>Inst Athletic Scholar  Counts</t>
  </si>
  <si>
    <t>Other Inst Counts</t>
  </si>
  <si>
    <t>Private 
Athletic
Counts</t>
  </si>
  <si>
    <t>Other
Private Counts</t>
  </si>
  <si>
    <t>Tuition Waiv Emp/Dep 
Counts</t>
  </si>
  <si>
    <t>Tuition Waiv Sen Citizen 
Counts</t>
  </si>
  <si>
    <t>Graduate
 Nurse Fac   Counts</t>
  </si>
  <si>
    <t>Workforce Shortage  Counts</t>
  </si>
  <si>
    <t>Tuion Waiv Foster Care Counts</t>
  </si>
  <si>
    <t>Scholarship
Total 
Dollars</t>
  </si>
  <si>
    <t>Scholarship
Total 
Counts</t>
  </si>
  <si>
    <t>Scholarship
Total Dollars</t>
  </si>
  <si>
    <t>ScholarshipTotal Counts</t>
  </si>
  <si>
    <t>Scholarship Total 
Counts</t>
  </si>
  <si>
    <t>Total 
Grant  
Dollars</t>
  </si>
  <si>
    <t>Total 
Grant
Counts</t>
  </si>
  <si>
    <t>Total 
Grant 
Dollars</t>
  </si>
  <si>
    <t>Total 
Grant 
Counts</t>
  </si>
  <si>
    <t>GRANTS
LOANS
SCHOLARSHIPS
WORK-STUDY UNDUP</t>
  </si>
  <si>
    <t>GRANTS
LOANS
SCHOLARSHIPS
WORK-STUDY FINAL COUNTS</t>
  </si>
  <si>
    <t>GRANTS
LOANS
SCHOLARSHIPS
WORK-STUDY
FINAL DOLLARS</t>
  </si>
  <si>
    <t>MARYLAND HIGHER EDUCATION COMMISSION</t>
  </si>
  <si>
    <t>PRIVATE INSTITUTIONS</t>
  </si>
  <si>
    <t>FINANCIAL AID REPORT</t>
  </si>
  <si>
    <t xml:space="preserve">
This report consists of  institution-level data on financial aid awarded to students at Maryland private institutions. 
Data contained in these reports are drawn from S-5 Financial Aid Information surveys.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(0 through 9) are suppressed and marked with an asterisk (*). 
These data are suppressed to protect student privacy. 
Complementary suppression may be used.
This report provides aid awarded by aid type (grant, scholarship, loan, and work study). 
Columns and rows can be totaled and subtotaled, but users should anticipate that when
summing. values with an * (suppressed value), the value calculated should be used as an 
estimate. 
</t>
  </si>
  <si>
    <t xml:space="preserve">For questions, contact MHEC at rpa.mhec@maryland.gov.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</si>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</sst>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6"/>
      <color indexed="8"/>
      <name val="Calibri"/>
      <family val="2"/>
      <scheme val="minor"/>
    </font>
    <font>
      <b/>
      <sz val="18"/>
      <color theme="1"/>
      <name val="Calibri"/>
      <family val="2"/>
      <scheme val="minor"/>
    </font>
    <font>
      <b/>
      <sz val="18"/>
      <color indexed="8"/>
      <name val="Calibri"/>
      <family val="2"/>
      <scheme val="minor"/>
    </font>
    <font>
      <sz val="10"/>
      <color theme="1"/>
      <name val="Calibri"/>
      <family val="2"/>
      <scheme val="minor"/>
    </font>
    <font>
      <sz val="11"/>
      <color rgb="FF000000"/>
      <name val="Calibri"/>
      <family val="2"/>
    </font>
    <font>
      <sz val="9"/>
      <color theme="1"/>
      <name val="Calibri"/>
      <family val="2"/>
      <scheme val="minor"/>
    </font>
    <font>
      <sz val="8"/>
      <color rgb="FF000000"/>
      <name val="Calibri"/>
      <family val="2"/>
    </font>
    <font>
      <sz val="8"/>
      <color theme="1"/>
      <name val="Calibri"/>
      <family val="2"/>
      <scheme val="minor"/>
    </font>
    <font>
      <b/>
      <sz val="14"/>
      <color theme="1"/>
      <name val="Calibri"/>
      <family val="2"/>
      <scheme val="minor"/>
    </font>
    <font>
      <sz val="10"/>
      <name val="Arial"/>
      <family val="2"/>
    </font>
    <font>
      <sz val="11"/>
      <name val="Calibri"/>
      <family val="2"/>
    </font>
    <font>
      <b/>
      <sz val="14"/>
      <color indexed="8"/>
      <name val="Calibri"/>
      <family val="2"/>
      <scheme val="minor"/>
    </font>
    <font>
      <b/>
      <sz val="12"/>
      <color theme="1"/>
      <name val="Calibri"/>
      <family val="2"/>
      <scheme val="minor"/>
    </font>
    <font>
      <sz val="14"/>
      <color rgb="FF000000"/>
      <name val="Calibri"/>
      <family val="2"/>
    </font>
    <font>
      <sz val="14"/>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70">
    <xf numFmtId="0" fontId="0" fillId="0" borderId="0" xfId="0"/>
    <xf numFmtId="0" fontId="0" fillId="34" borderId="10" xfId="0" applyFill="1" applyBorder="1"/>
    <xf numFmtId="0" fontId="0" fillId="33" borderId="10" xfId="0" applyFill="1" applyBorder="1"/>
    <xf numFmtId="0" fontId="0" fillId="0" borderId="13" xfId="0" applyBorder="1"/>
    <xf numFmtId="0" fontId="0" fillId="0" borderId="14" xfId="0" applyBorder="1"/>
    <xf numFmtId="0" fontId="0" fillId="0" borderId="12" xfId="0" applyBorder="1"/>
    <xf numFmtId="0" fontId="0" fillId="0" borderId="0" xfId="0" applyBorder="1"/>
    <xf numFmtId="0" fontId="20" fillId="0" borderId="10" xfId="0" applyFont="1" applyBorder="1"/>
    <xf numFmtId="0" fontId="22" fillId="34" borderId="11" xfId="0" applyFont="1" applyFill="1" applyBorder="1" applyAlignment="1">
      <alignment horizontal="center" wrapText="1"/>
    </xf>
    <xf numFmtId="0" fontId="22" fillId="0" borderId="11" xfId="0" applyFont="1" applyBorder="1" applyAlignment="1">
      <alignment horizontal="center" wrapText="1"/>
    </xf>
    <xf numFmtId="0" fontId="22" fillId="33" borderId="11" xfId="0" applyFont="1" applyFill="1" applyBorder="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33" borderId="10" xfId="0" applyFont="1" applyFill="1" applyBorder="1" applyAlignment="1">
      <alignment horizontal="center" wrapText="1"/>
    </xf>
    <xf numFmtId="0" fontId="20" fillId="0" borderId="10" xfId="0" applyFont="1" applyBorder="1" applyAlignment="1">
      <alignment horizontal="left" vertical="center"/>
    </xf>
    <xf numFmtId="0" fontId="21" fillId="0" borderId="10" xfId="0" applyFont="1" applyBorder="1" applyAlignment="1">
      <alignment vertical="center"/>
    </xf>
    <xf numFmtId="0" fontId="21" fillId="0" borderId="10" xfId="0" applyFont="1" applyBorder="1" applyAlignment="1">
      <alignment horizontal="center"/>
    </xf>
    <xf numFmtId="0" fontId="0" fillId="0" borderId="10" xfId="0" applyFill="1" applyBorder="1"/>
    <xf numFmtId="0" fontId="18" fillId="0" borderId="0" xfId="0" applyFont="1" applyBorder="1" applyAlignment="1">
      <alignment wrapText="1"/>
    </xf>
    <xf numFmtId="0" fontId="18" fillId="0" borderId="13" xfId="0" applyFont="1" applyBorder="1" applyAlignment="1">
      <alignment wrapText="1"/>
    </xf>
    <xf numFmtId="0" fontId="19" fillId="0" borderId="0" xfId="0" applyFont="1" applyBorder="1" applyAlignment="1">
      <alignment wrapText="1"/>
    </xf>
    <xf numFmtId="0" fontId="19" fillId="0" borderId="13" xfId="0" applyFont="1" applyBorder="1" applyAlignment="1">
      <alignment wrapText="1"/>
    </xf>
    <xf numFmtId="0" fontId="23" fillId="0" borderId="10" xfId="0" applyFont="1" applyFill="1" applyBorder="1" applyAlignment="1" applyProtection="1">
      <alignment vertical="center" wrapText="1"/>
    </xf>
    <xf numFmtId="0" fontId="22" fillId="34" borderId="10" xfId="0" applyFont="1" applyFill="1" applyBorder="1" applyAlignment="1">
      <alignment horizontal="center" wrapText="1"/>
    </xf>
    <xf numFmtId="0" fontId="22" fillId="0" borderId="11" xfId="0" applyFont="1" applyFill="1" applyBorder="1" applyAlignment="1">
      <alignment horizontal="center" wrapText="1"/>
    </xf>
    <xf numFmtId="0" fontId="22" fillId="0" borderId="10" xfId="0" applyFont="1" applyFill="1" applyBorder="1" applyAlignment="1">
      <alignment horizontal="center" wrapText="1"/>
    </xf>
    <xf numFmtId="0" fontId="0" fillId="0" borderId="0" xfId="0" applyFill="1"/>
    <xf numFmtId="0" fontId="22" fillId="33" borderId="11" xfId="0" applyFont="1" applyFill="1" applyBorder="1" applyAlignment="1">
      <alignment horizontal="right" wrapText="1"/>
    </xf>
    <xf numFmtId="0" fontId="24" fillId="34" borderId="10" xfId="0" applyFont="1" applyFill="1" applyBorder="1" applyAlignment="1">
      <alignment horizontal="center" wrapText="1"/>
    </xf>
    <xf numFmtId="0" fontId="25" fillId="0" borderId="0" xfId="0" applyFont="1" applyFill="1" applyBorder="1" applyAlignment="1" applyProtection="1">
      <alignment vertical="center" wrapText="1"/>
    </xf>
    <xf numFmtId="0" fontId="26" fillId="0" borderId="0" xfId="0" applyFont="1"/>
    <xf numFmtId="0" fontId="0" fillId="0" borderId="10" xfId="0" applyBorder="1"/>
    <xf numFmtId="0" fontId="0" fillId="0" borderId="10" xfId="0" applyBorder="1" applyAlignment="1">
      <alignment horizontal="center" wrapText="1"/>
    </xf>
    <xf numFmtId="0" fontId="22" fillId="35" borderId="0" xfId="0" applyFont="1" applyFill="1" applyAlignment="1">
      <alignment horizontal="center" wrapText="1"/>
    </xf>
    <xf numFmtId="0" fontId="0" fillId="35" borderId="0" xfId="0" applyFill="1"/>
    <xf numFmtId="0" fontId="0" fillId="0" borderId="0" xfId="0" applyFont="1"/>
    <xf numFmtId="0" fontId="1" fillId="0" borderId="0" xfId="42"/>
    <xf numFmtId="0" fontId="29" fillId="36" borderId="0" xfId="0" applyFont="1" applyFill="1" applyBorder="1"/>
    <xf numFmtId="0" fontId="29" fillId="0" borderId="0" xfId="0" applyFont="1" applyFill="1" applyBorder="1"/>
    <xf numFmtId="0" fontId="19" fillId="0" borderId="15" xfId="0" applyFont="1" applyBorder="1" applyAlignment="1">
      <alignment wrapText="1"/>
    </xf>
    <xf numFmtId="0" fontId="19" fillId="0" borderId="14" xfId="0" applyFont="1" applyBorder="1" applyAlignment="1">
      <alignment wrapText="1"/>
    </xf>
    <xf numFmtId="0" fontId="0" fillId="0" borderId="0" xfId="0" applyAlignment="1"/>
    <xf numFmtId="0" fontId="19" fillId="0" borderId="13" xfId="0" applyFont="1" applyBorder="1" applyAlignment="1">
      <alignment vertical="top" wrapText="1"/>
    </xf>
    <xf numFmtId="0" fontId="22" fillId="34" borderId="11" xfId="0" applyFont="1" applyFill="1" applyBorder="1" applyAlignment="1">
      <alignment horizontal="center" vertical="top" wrapText="1"/>
    </xf>
    <xf numFmtId="0" fontId="18" fillId="0" borderId="0" xfId="0" applyFont="1" applyBorder="1" applyAlignment="1">
      <alignment horizontal="center" wrapText="1"/>
    </xf>
    <xf numFmtId="0" fontId="23" fillId="0" borderId="10" xfId="0" applyFont="1" applyFill="1" applyBorder="1" applyAlignment="1" applyProtection="1">
      <alignment vertical="top" wrapText="1"/>
    </xf>
    <xf numFmtId="0" fontId="0" fillId="0" borderId="0" xfId="0" applyAlignment="1">
      <alignment vertical="top" wrapText="1"/>
    </xf>
    <xf numFmtId="0" fontId="21" fillId="0" borderId="10" xfId="0" applyFont="1" applyBorder="1" applyAlignment="1">
      <alignment vertical="top" wrapText="1"/>
    </xf>
    <xf numFmtId="0" fontId="21" fillId="0" borderId="10" xfId="0" applyFont="1" applyBorder="1" applyAlignment="1">
      <alignment vertical="center" wrapText="1"/>
    </xf>
    <xf numFmtId="0" fontId="0" fillId="0" borderId="0" xfId="0" applyAlignment="1">
      <alignment wrapText="1"/>
    </xf>
    <xf numFmtId="0" fontId="20" fillId="0" borderId="10" xfId="0" applyFont="1" applyBorder="1" applyAlignment="1">
      <alignment wrapText="1"/>
    </xf>
    <xf numFmtId="0" fontId="26" fillId="0" borderId="0" xfId="0" applyFont="1" applyAlignment="1">
      <alignment wrapText="1"/>
    </xf>
    <xf numFmtId="0" fontId="27" fillId="0" borderId="10" xfId="0" applyFont="1" applyBorder="1" applyAlignment="1">
      <alignment horizontal="left" vertical="center" wrapText="1"/>
    </xf>
    <xf numFmtId="0" fontId="32" fillId="0" borderId="10" xfId="0" applyFont="1" applyFill="1" applyBorder="1" applyAlignment="1" applyProtection="1">
      <alignment vertical="center" wrapText="1"/>
    </xf>
    <xf numFmtId="0" fontId="33" fillId="0" borderId="0" xfId="0" applyFont="1" applyAlignment="1">
      <alignment wrapText="1"/>
    </xf>
    <xf numFmtId="0" fontId="27" fillId="0" borderId="0" xfId="0" applyFont="1" applyAlignment="1">
      <alignment horizontal="center"/>
    </xf>
    <xf numFmtId="0" fontId="28" fillId="0" borderId="0" xfId="0" applyFont="1" applyFill="1" applyBorder="1" applyAlignment="1">
      <alignment vertical="center" wrapText="1"/>
    </xf>
    <xf numFmtId="0" fontId="18" fillId="0" borderId="13" xfId="0" applyFont="1" applyBorder="1" applyAlignment="1">
      <alignment horizontal="center" wrapText="1"/>
    </xf>
    <xf numFmtId="0" fontId="18" fillId="0" borderId="15" xfId="0" applyFont="1" applyBorder="1" applyAlignment="1">
      <alignment horizontal="center" vertical="top" wrapText="1"/>
    </xf>
    <xf numFmtId="0" fontId="31" fillId="0" borderId="15"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18" fillId="0" borderId="12" xfId="0" applyFont="1" applyBorder="1" applyAlignment="1">
      <alignment horizontal="center"/>
    </xf>
    <xf numFmtId="0" fontId="18" fillId="0" borderId="13" xfId="0" applyFont="1" applyBorder="1" applyAlignment="1">
      <alignment horizontal="center"/>
    </xf>
    <xf numFmtId="0" fontId="19" fillId="0" borderId="15" xfId="0" applyFont="1" applyBorder="1" applyAlignment="1">
      <alignment horizontal="center" wrapText="1"/>
    </xf>
    <xf numFmtId="0" fontId="19" fillId="0" borderId="15" xfId="0" applyFont="1" applyBorder="1" applyAlignment="1">
      <alignment horizontal="center" vertical="top" wrapText="1"/>
    </xf>
    <xf numFmtId="0" fontId="30" fillId="0" borderId="15" xfId="0" applyFont="1" applyBorder="1" applyAlignment="1">
      <alignment horizontal="center" vertical="top" wrapText="1"/>
    </xf>
    <xf numFmtId="0" fontId="27" fillId="0" borderId="15" xfId="0" applyFont="1" applyBorder="1" applyAlignment="1">
      <alignment horizontal="center" vertical="top" wrapText="1"/>
    </xf>
    <xf numFmtId="0" fontId="18" fillId="0" borderId="15" xfId="0" applyFont="1" applyBorder="1" applyAlignment="1">
      <alignment horizontal="center" wrapText="1"/>
    </xf>
    <xf numFmtId="0" fontId="18" fillId="0" borderId="12" xfId="0" applyFont="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1387108</xdr:colOff>
      <xdr:row>1</xdr:row>
      <xdr:rowOff>16086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19049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390918" cy="1185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1390918</xdr:colOff>
      <xdr:row>1</xdr:row>
      <xdr:rowOff>19049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1387108</xdr:colOff>
      <xdr:row>1</xdr:row>
      <xdr:rowOff>22859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390918" cy="1190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1387108</xdr:colOff>
      <xdr:row>1</xdr:row>
      <xdr:rowOff>15240</xdr:rowOff>
    </xdr:to>
    <xdr:pic>
      <xdr:nvPicPr>
        <xdr:cNvPr id="3" name="Picture 2">
          <a:extLst>
            <a:ext uri="{FF2B5EF4-FFF2-40B4-BE49-F238E27FC236}">
              <a16:creationId xmlns:a16="http://schemas.microsoft.com/office/drawing/2014/main" id="{F375035C-AE83-4D59-9C24-C8A6CC08D8A1}"/>
            </a:ext>
          </a:extLst>
        </xdr:cNvPr>
        <xdr:cNvPicPr>
          <a:picLocks noChangeAspect="1"/>
        </xdr:cNvPicPr>
      </xdr:nvPicPr>
      <xdr:blipFill>
        <a:blip xmlns:r="http://schemas.openxmlformats.org/officeDocument/2006/relationships" r:embed="rId1"/>
        <a:stretch>
          <a:fillRect/>
        </a:stretch>
      </xdr:blipFill>
      <xdr:spPr>
        <a:xfrm>
          <a:off x="0" y="0"/>
          <a:ext cx="1387108"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zoomScale="80" zoomScaleNormal="80" workbookViewId="0">
      <selection activeCell="V5" sqref="V5"/>
    </sheetView>
  </sheetViews>
  <sheetFormatPr defaultRowHeight="15" x14ac:dyDescent="0.25"/>
  <cols>
    <col min="1" max="1" width="9.5703125" style="36" customWidth="1"/>
    <col min="2" max="8" width="9.140625" style="36"/>
    <col min="9" max="9" width="9.140625" style="36" customWidth="1"/>
    <col min="10" max="16384" width="9.140625" style="36"/>
  </cols>
  <sheetData>
    <row r="1" spans="1:11" s="35" customFormat="1" ht="18.75" x14ac:dyDescent="0.3">
      <c r="A1" s="55" t="s">
        <v>173</v>
      </c>
      <c r="B1" s="55"/>
      <c r="C1" s="55"/>
      <c r="D1" s="55"/>
      <c r="E1" s="55"/>
      <c r="F1" s="55"/>
      <c r="G1" s="55"/>
      <c r="H1" s="55"/>
      <c r="I1" s="55"/>
      <c r="J1" s="55"/>
      <c r="K1" s="55"/>
    </row>
    <row r="2" spans="1:11" s="35" customFormat="1" ht="18.75" x14ac:dyDescent="0.3">
      <c r="A2" s="55" t="s">
        <v>174</v>
      </c>
      <c r="B2" s="55"/>
      <c r="C2" s="55"/>
      <c r="D2" s="55"/>
      <c r="E2" s="55"/>
      <c r="F2" s="55"/>
      <c r="G2" s="55"/>
      <c r="H2" s="55"/>
      <c r="I2" s="55"/>
      <c r="J2" s="55"/>
      <c r="K2" s="55"/>
    </row>
    <row r="3" spans="1:11" s="35" customFormat="1" ht="18.75" x14ac:dyDescent="0.3">
      <c r="A3" s="55" t="s">
        <v>175</v>
      </c>
      <c r="B3" s="55"/>
      <c r="C3" s="55"/>
      <c r="D3" s="55"/>
      <c r="E3" s="55"/>
      <c r="F3" s="55"/>
      <c r="G3" s="55"/>
      <c r="H3" s="55"/>
      <c r="I3" s="55"/>
      <c r="J3" s="55"/>
      <c r="K3" s="55"/>
    </row>
    <row r="4" spans="1:11" ht="18.75" x14ac:dyDescent="0.3">
      <c r="A4" s="55">
        <v>2019</v>
      </c>
      <c r="B4" s="55"/>
      <c r="C4" s="55"/>
      <c r="D4" s="55"/>
      <c r="E4" s="55"/>
      <c r="F4" s="55"/>
      <c r="G4" s="55"/>
      <c r="H4" s="55"/>
      <c r="I4" s="55"/>
      <c r="J4" s="55"/>
      <c r="K4" s="55"/>
    </row>
    <row r="5" spans="1:11" customFormat="1" ht="409.5" customHeight="1" x14ac:dyDescent="0.25">
      <c r="A5" s="56" t="s">
        <v>176</v>
      </c>
      <c r="B5" s="56"/>
      <c r="C5" s="56"/>
      <c r="D5" s="56"/>
      <c r="E5" s="56"/>
      <c r="F5" s="56"/>
      <c r="G5" s="56"/>
      <c r="H5" s="56"/>
      <c r="I5" s="56"/>
      <c r="J5" s="56"/>
      <c r="K5" s="56"/>
    </row>
    <row r="6" spans="1:11" s="38" customFormat="1" x14ac:dyDescent="0.25">
      <c r="A6" s="37"/>
      <c r="B6" s="37"/>
      <c r="C6" s="37"/>
      <c r="D6" s="37"/>
      <c r="E6" s="37"/>
      <c r="F6" s="37"/>
      <c r="G6" s="37"/>
      <c r="H6" s="37"/>
      <c r="I6" s="37"/>
      <c r="J6" s="37"/>
      <c r="K6" s="37"/>
    </row>
    <row r="7" spans="1:11" s="38" customFormat="1" x14ac:dyDescent="0.25">
      <c r="A7" s="37" t="s">
        <v>177</v>
      </c>
      <c r="B7" s="37"/>
      <c r="C7" s="37"/>
      <c r="D7" s="37"/>
      <c r="E7" s="37"/>
      <c r="F7" s="37"/>
      <c r="G7" s="37"/>
      <c r="H7" s="37"/>
      <c r="I7" s="37"/>
      <c r="J7" s="37"/>
      <c r="K7" s="37"/>
    </row>
  </sheetData>
  <mergeCells count="5">
    <mergeCell ref="A1:K1"/>
    <mergeCell ref="A2:K2"/>
    <mergeCell ref="A3:K3"/>
    <mergeCell ref="A4:K4"/>
    <mergeCell ref="A5:K5"/>
  </mergeCells>
  <pageMargins left="0.7" right="0.7" top="0.75" bottom="0.75" header="0.3" footer="0.3"/>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GridLines="0" topLeftCell="B1" zoomScale="85" zoomScaleNormal="85" workbookViewId="0">
      <pane ySplit="3" topLeftCell="A11" activePane="bottomLeft" state="frozen"/>
      <selection activeCell="AL16" sqref="AL16"/>
      <selection pane="bottomLeft" activeCell="Y20" sqref="Y20"/>
    </sheetView>
  </sheetViews>
  <sheetFormatPr defaultRowHeight="15" x14ac:dyDescent="0.25"/>
  <cols>
    <col min="1" max="1" width="34.7109375" style="49" customWidth="1"/>
    <col min="2" max="2" width="11.5703125" customWidth="1"/>
    <col min="3" max="13" width="10.140625" customWidth="1"/>
    <col min="14" max="15" width="11.5703125" customWidth="1"/>
    <col min="16" max="19" width="10.140625" customWidth="1"/>
    <col min="20" max="20" width="11.5703125" customWidth="1"/>
    <col min="21" max="26" width="10.140625" customWidth="1"/>
  </cols>
  <sheetData>
    <row r="1" spans="1:26" ht="93" customHeight="1" x14ac:dyDescent="0.35">
      <c r="B1" s="59" t="s">
        <v>4</v>
      </c>
      <c r="C1" s="59"/>
      <c r="D1" s="59"/>
      <c r="E1" s="59"/>
      <c r="F1" s="44"/>
      <c r="G1" s="44"/>
      <c r="P1" s="18"/>
      <c r="Q1" s="18"/>
      <c r="R1" s="18"/>
      <c r="S1" s="18"/>
      <c r="T1" s="18"/>
      <c r="U1" s="58"/>
      <c r="V1" s="58"/>
      <c r="W1" s="58"/>
      <c r="X1" s="58"/>
      <c r="Y1" s="58"/>
      <c r="Z1" s="58"/>
    </row>
    <row r="2" spans="1:26" ht="24.75" customHeight="1" x14ac:dyDescent="0.35">
      <c r="A2" s="50"/>
      <c r="B2" s="5"/>
      <c r="C2" s="3"/>
      <c r="D2" s="19"/>
      <c r="E2" s="19"/>
      <c r="F2" s="57" t="s">
        <v>0</v>
      </c>
      <c r="G2" s="57"/>
      <c r="H2" s="57"/>
      <c r="I2" s="57"/>
      <c r="J2" s="57"/>
      <c r="K2" s="57"/>
      <c r="L2" s="3"/>
      <c r="M2" s="3"/>
      <c r="N2" s="3"/>
      <c r="O2" s="3"/>
      <c r="P2" s="19"/>
      <c r="Q2" s="19"/>
      <c r="R2" s="3"/>
      <c r="S2" s="3"/>
      <c r="T2" s="3"/>
      <c r="U2" s="3"/>
      <c r="V2" s="19"/>
      <c r="W2" s="19"/>
      <c r="X2" s="19"/>
      <c r="Y2" s="19"/>
      <c r="Z2" s="19"/>
    </row>
    <row r="3" spans="1:26" s="11" customFormat="1" ht="58.15" customHeight="1" x14ac:dyDescent="0.2">
      <c r="A3" s="52" t="s">
        <v>13</v>
      </c>
      <c r="B3" s="8" t="s">
        <v>35</v>
      </c>
      <c r="C3" s="24" t="s">
        <v>115</v>
      </c>
      <c r="D3" s="8" t="s">
        <v>36</v>
      </c>
      <c r="E3" s="24" t="s">
        <v>116</v>
      </c>
      <c r="F3" s="8" t="s">
        <v>37</v>
      </c>
      <c r="G3" s="24" t="s">
        <v>110</v>
      </c>
      <c r="H3" s="8" t="s">
        <v>38</v>
      </c>
      <c r="I3" s="24" t="s">
        <v>117</v>
      </c>
      <c r="J3" s="8" t="s">
        <v>39</v>
      </c>
      <c r="K3" s="24" t="s">
        <v>118</v>
      </c>
      <c r="L3" s="8" t="s">
        <v>40</v>
      </c>
      <c r="M3" s="24" t="s">
        <v>119</v>
      </c>
      <c r="N3" s="8" t="s">
        <v>41</v>
      </c>
      <c r="O3" s="24" t="s">
        <v>120</v>
      </c>
      <c r="P3" s="8" t="s">
        <v>42</v>
      </c>
      <c r="Q3" s="24" t="s">
        <v>43</v>
      </c>
      <c r="R3" s="8" t="s">
        <v>44</v>
      </c>
      <c r="S3" s="24" t="s">
        <v>121</v>
      </c>
      <c r="T3" s="8" t="s">
        <v>45</v>
      </c>
      <c r="U3" s="24" t="s">
        <v>122</v>
      </c>
      <c r="V3" s="8" t="s">
        <v>46</v>
      </c>
      <c r="W3" s="24" t="s">
        <v>123</v>
      </c>
      <c r="X3" s="8" t="s">
        <v>47</v>
      </c>
      <c r="Y3" s="24" t="s">
        <v>33</v>
      </c>
      <c r="Z3" s="10" t="s">
        <v>18</v>
      </c>
    </row>
    <row r="4" spans="1:26" ht="37.5" x14ac:dyDescent="0.25">
      <c r="A4" s="53" t="s">
        <v>5</v>
      </c>
      <c r="B4" s="1">
        <v>248665</v>
      </c>
      <c r="C4" s="17">
        <v>47</v>
      </c>
      <c r="D4" s="1">
        <v>5000</v>
      </c>
      <c r="E4" s="17" t="s">
        <v>178</v>
      </c>
      <c r="F4" s="1">
        <v>0</v>
      </c>
      <c r="G4" s="17">
        <v>0</v>
      </c>
      <c r="H4" s="1">
        <v>18000</v>
      </c>
      <c r="I4" s="17" t="s">
        <v>178</v>
      </c>
      <c r="J4" s="1">
        <v>12700</v>
      </c>
      <c r="K4" s="17" t="s">
        <v>178</v>
      </c>
      <c r="L4" s="1">
        <v>0</v>
      </c>
      <c r="M4" s="17">
        <v>0</v>
      </c>
      <c r="N4" s="1">
        <v>0</v>
      </c>
      <c r="O4" s="17">
        <v>0</v>
      </c>
      <c r="P4" s="1">
        <v>0</v>
      </c>
      <c r="Q4" s="17">
        <v>0</v>
      </c>
      <c r="R4" s="1">
        <v>0</v>
      </c>
      <c r="S4" s="17">
        <v>0</v>
      </c>
      <c r="T4" s="1">
        <v>0</v>
      </c>
      <c r="U4" s="17">
        <v>0</v>
      </c>
      <c r="V4" s="1">
        <v>0</v>
      </c>
      <c r="W4" s="17">
        <v>0</v>
      </c>
      <c r="X4" s="1">
        <f>+B4+D4+F4+H4+J4+L4+N4+P4+R4+T4+V4</f>
        <v>284365</v>
      </c>
      <c r="Y4" s="17">
        <v>56</v>
      </c>
      <c r="Z4" s="2">
        <v>48</v>
      </c>
    </row>
    <row r="5" spans="1:26" ht="18.75" x14ac:dyDescent="0.25">
      <c r="A5" s="53" t="s">
        <v>14</v>
      </c>
      <c r="B5" s="1">
        <v>50519</v>
      </c>
      <c r="C5" s="17" t="s">
        <v>178</v>
      </c>
      <c r="D5" s="1">
        <v>2400</v>
      </c>
      <c r="E5" s="17" t="s">
        <v>178</v>
      </c>
      <c r="F5" s="1">
        <v>0</v>
      </c>
      <c r="G5" s="17">
        <v>0</v>
      </c>
      <c r="H5" s="1">
        <v>0</v>
      </c>
      <c r="I5" s="17">
        <v>0</v>
      </c>
      <c r="J5" s="1">
        <v>0</v>
      </c>
      <c r="K5" s="17">
        <v>0</v>
      </c>
      <c r="L5" s="1">
        <v>0</v>
      </c>
      <c r="M5" s="17">
        <v>0</v>
      </c>
      <c r="N5" s="1">
        <v>0</v>
      </c>
      <c r="O5" s="17">
        <v>0</v>
      </c>
      <c r="P5" s="1">
        <v>0</v>
      </c>
      <c r="Q5" s="17">
        <v>0</v>
      </c>
      <c r="R5" s="1">
        <v>0</v>
      </c>
      <c r="S5" s="17">
        <v>0</v>
      </c>
      <c r="T5" s="1">
        <v>0</v>
      </c>
      <c r="U5" s="17">
        <v>0</v>
      </c>
      <c r="V5" s="1">
        <v>0</v>
      </c>
      <c r="W5" s="17">
        <v>0</v>
      </c>
      <c r="X5" s="1">
        <f t="shared" ref="X5:X11" si="0">+B5+D5+F5+H5+J5+L5+N5+P5+R5+T5+V5</f>
        <v>52919</v>
      </c>
      <c r="Y5" s="17">
        <v>31</v>
      </c>
      <c r="Z5" s="2">
        <v>26</v>
      </c>
    </row>
    <row r="6" spans="1:26" ht="37.5" x14ac:dyDescent="0.25">
      <c r="A6" s="53" t="s">
        <v>6</v>
      </c>
      <c r="B6" s="1">
        <v>2458916</v>
      </c>
      <c r="C6" s="17">
        <v>572</v>
      </c>
      <c r="D6" s="1">
        <v>56013</v>
      </c>
      <c r="E6" s="17">
        <v>62</v>
      </c>
      <c r="F6" s="1">
        <v>0</v>
      </c>
      <c r="G6" s="17">
        <v>0</v>
      </c>
      <c r="H6" s="1">
        <v>0</v>
      </c>
      <c r="I6" s="17">
        <v>0</v>
      </c>
      <c r="J6" s="1">
        <v>0</v>
      </c>
      <c r="K6" s="17">
        <v>0</v>
      </c>
      <c r="L6" s="1">
        <v>0</v>
      </c>
      <c r="M6" s="17">
        <v>0</v>
      </c>
      <c r="N6" s="1">
        <v>0</v>
      </c>
      <c r="O6" s="17">
        <v>0</v>
      </c>
      <c r="P6" s="1">
        <v>1118358</v>
      </c>
      <c r="Q6" s="17">
        <v>362</v>
      </c>
      <c r="R6" s="1">
        <v>0</v>
      </c>
      <c r="S6" s="17">
        <v>0</v>
      </c>
      <c r="T6" s="1">
        <v>0</v>
      </c>
      <c r="U6" s="17">
        <v>0</v>
      </c>
      <c r="V6" s="1">
        <v>0</v>
      </c>
      <c r="W6" s="17">
        <v>0</v>
      </c>
      <c r="X6" s="1">
        <f t="shared" si="0"/>
        <v>3633287</v>
      </c>
      <c r="Y6" s="17">
        <v>996</v>
      </c>
      <c r="Z6" s="2">
        <v>572</v>
      </c>
    </row>
    <row r="7" spans="1:26" ht="18.75" x14ac:dyDescent="0.25">
      <c r="A7" s="53" t="s">
        <v>8</v>
      </c>
      <c r="B7" s="1">
        <v>385385</v>
      </c>
      <c r="C7" s="17">
        <v>56</v>
      </c>
      <c r="D7" s="1">
        <v>51200</v>
      </c>
      <c r="E7" s="17">
        <v>32</v>
      </c>
      <c r="F7" s="1">
        <v>0</v>
      </c>
      <c r="G7" s="17">
        <v>0</v>
      </c>
      <c r="H7" s="1">
        <v>34000</v>
      </c>
      <c r="I7" s="17" t="s">
        <v>178</v>
      </c>
      <c r="J7" s="1">
        <v>76000</v>
      </c>
      <c r="K7" s="17" t="s">
        <v>178</v>
      </c>
      <c r="L7" s="1">
        <v>0</v>
      </c>
      <c r="M7" s="17">
        <v>0</v>
      </c>
      <c r="N7" s="1">
        <v>0</v>
      </c>
      <c r="O7" s="17">
        <v>0</v>
      </c>
      <c r="P7" s="1">
        <v>0</v>
      </c>
      <c r="Q7" s="17">
        <v>0</v>
      </c>
      <c r="R7" s="1">
        <v>0</v>
      </c>
      <c r="S7" s="17">
        <v>0</v>
      </c>
      <c r="T7" s="1">
        <v>0</v>
      </c>
      <c r="U7" s="17">
        <v>0</v>
      </c>
      <c r="V7" s="1">
        <v>0</v>
      </c>
      <c r="W7" s="17">
        <v>0</v>
      </c>
      <c r="X7" s="1">
        <f t="shared" si="0"/>
        <v>546585</v>
      </c>
      <c r="Y7" s="17">
        <v>106</v>
      </c>
      <c r="Z7" s="2">
        <v>57</v>
      </c>
    </row>
    <row r="8" spans="1:26" ht="18.75" x14ac:dyDescent="0.25">
      <c r="A8" s="53" t="s">
        <v>9</v>
      </c>
      <c r="B8" s="1">
        <v>0</v>
      </c>
      <c r="C8" s="17">
        <v>0</v>
      </c>
      <c r="D8" s="1">
        <v>0</v>
      </c>
      <c r="E8" s="17">
        <v>0</v>
      </c>
      <c r="F8" s="1">
        <v>0</v>
      </c>
      <c r="G8" s="17">
        <v>0</v>
      </c>
      <c r="H8" s="1">
        <v>0</v>
      </c>
      <c r="I8" s="17">
        <v>0</v>
      </c>
      <c r="J8" s="1">
        <v>0</v>
      </c>
      <c r="K8" s="17">
        <v>0</v>
      </c>
      <c r="L8" s="1">
        <v>0</v>
      </c>
      <c r="M8" s="17">
        <v>0</v>
      </c>
      <c r="N8" s="1">
        <v>0</v>
      </c>
      <c r="O8" s="17">
        <v>0</v>
      </c>
      <c r="P8" s="1">
        <v>0</v>
      </c>
      <c r="Q8" s="17">
        <v>0</v>
      </c>
      <c r="R8" s="1">
        <v>0</v>
      </c>
      <c r="S8" s="17">
        <v>0</v>
      </c>
      <c r="T8" s="1">
        <v>0</v>
      </c>
      <c r="U8" s="17">
        <v>0</v>
      </c>
      <c r="V8" s="1">
        <v>0</v>
      </c>
      <c r="W8" s="17">
        <v>0</v>
      </c>
      <c r="X8" s="1">
        <f t="shared" si="0"/>
        <v>0</v>
      </c>
      <c r="Y8" s="17">
        <v>0</v>
      </c>
      <c r="Z8" s="2">
        <v>0</v>
      </c>
    </row>
    <row r="9" spans="1:26" ht="37.5" x14ac:dyDescent="0.25">
      <c r="A9" s="53" t="s">
        <v>10</v>
      </c>
      <c r="B9" s="1">
        <v>0</v>
      </c>
      <c r="C9" s="17">
        <v>0</v>
      </c>
      <c r="D9" s="1">
        <v>0</v>
      </c>
      <c r="E9" s="17">
        <v>0</v>
      </c>
      <c r="F9" s="1">
        <v>0</v>
      </c>
      <c r="G9" s="17">
        <v>0</v>
      </c>
      <c r="H9" s="1">
        <v>0</v>
      </c>
      <c r="I9" s="17">
        <v>0</v>
      </c>
      <c r="J9" s="1">
        <v>0</v>
      </c>
      <c r="K9" s="17">
        <v>0</v>
      </c>
      <c r="L9" s="1">
        <v>0</v>
      </c>
      <c r="M9" s="17">
        <v>0</v>
      </c>
      <c r="N9" s="1">
        <v>0</v>
      </c>
      <c r="O9" s="17">
        <v>0</v>
      </c>
      <c r="P9" s="1">
        <v>0</v>
      </c>
      <c r="Q9" s="17">
        <v>0</v>
      </c>
      <c r="R9" s="1">
        <v>0</v>
      </c>
      <c r="S9" s="17">
        <v>0</v>
      </c>
      <c r="T9" s="1">
        <v>0</v>
      </c>
      <c r="U9" s="17">
        <v>0</v>
      </c>
      <c r="V9" s="1">
        <v>0</v>
      </c>
      <c r="W9" s="17">
        <v>0</v>
      </c>
      <c r="X9" s="1">
        <f t="shared" si="0"/>
        <v>0</v>
      </c>
      <c r="Y9" s="17">
        <v>0</v>
      </c>
      <c r="Z9" s="2">
        <v>0</v>
      </c>
    </row>
    <row r="10" spans="1:26" ht="37.5" x14ac:dyDescent="0.25">
      <c r="A10" s="53" t="s">
        <v>11</v>
      </c>
      <c r="B10" s="1">
        <v>120504</v>
      </c>
      <c r="C10" s="17">
        <v>19</v>
      </c>
      <c r="D10" s="1">
        <v>0</v>
      </c>
      <c r="E10" s="17">
        <v>0</v>
      </c>
      <c r="F10" s="1">
        <v>0</v>
      </c>
      <c r="G10" s="17">
        <v>0</v>
      </c>
      <c r="H10" s="1">
        <v>16500</v>
      </c>
      <c r="I10" s="17" t="s">
        <v>178</v>
      </c>
      <c r="J10" s="1">
        <v>0</v>
      </c>
      <c r="K10" s="17">
        <v>0</v>
      </c>
      <c r="L10" s="1">
        <v>0</v>
      </c>
      <c r="M10" s="17">
        <v>0</v>
      </c>
      <c r="N10" s="1">
        <v>0</v>
      </c>
      <c r="O10" s="17">
        <v>0</v>
      </c>
      <c r="P10" s="1">
        <v>13375</v>
      </c>
      <c r="Q10" s="17" t="s">
        <v>178</v>
      </c>
      <c r="R10" s="1">
        <v>0</v>
      </c>
      <c r="S10" s="17">
        <v>0</v>
      </c>
      <c r="T10" s="1">
        <v>0</v>
      </c>
      <c r="U10" s="17">
        <v>0</v>
      </c>
      <c r="V10" s="1">
        <v>0</v>
      </c>
      <c r="W10" s="17">
        <v>0</v>
      </c>
      <c r="X10" s="1">
        <f t="shared" si="0"/>
        <v>150379</v>
      </c>
      <c r="Y10" s="17">
        <v>31</v>
      </c>
      <c r="Z10" s="2">
        <v>22</v>
      </c>
    </row>
    <row r="11" spans="1:26" ht="37.5" x14ac:dyDescent="0.25">
      <c r="A11" s="53" t="s">
        <v>12</v>
      </c>
      <c r="B11" s="1">
        <v>39717</v>
      </c>
      <c r="C11" s="17" t="s">
        <v>178</v>
      </c>
      <c r="D11" s="1">
        <v>4219</v>
      </c>
      <c r="E11" s="17" t="s">
        <v>178</v>
      </c>
      <c r="F11" s="1">
        <v>0</v>
      </c>
      <c r="G11" s="17">
        <v>0</v>
      </c>
      <c r="H11" s="1">
        <v>0</v>
      </c>
      <c r="I11" s="17">
        <v>0</v>
      </c>
      <c r="J11" s="1">
        <v>0</v>
      </c>
      <c r="K11" s="17">
        <v>0</v>
      </c>
      <c r="L11" s="1">
        <v>0</v>
      </c>
      <c r="M11" s="17">
        <v>0</v>
      </c>
      <c r="N11" s="1">
        <v>0</v>
      </c>
      <c r="O11" s="17">
        <v>0</v>
      </c>
      <c r="P11" s="1">
        <v>0</v>
      </c>
      <c r="Q11" s="17">
        <v>0</v>
      </c>
      <c r="R11" s="1">
        <v>0</v>
      </c>
      <c r="S11" s="17">
        <v>0</v>
      </c>
      <c r="T11" s="1">
        <v>0</v>
      </c>
      <c r="U11" s="17">
        <v>0</v>
      </c>
      <c r="V11" s="1">
        <v>0</v>
      </c>
      <c r="W11" s="17">
        <v>0</v>
      </c>
      <c r="X11" s="1">
        <f t="shared" si="0"/>
        <v>43936</v>
      </c>
      <c r="Y11" s="17">
        <v>18</v>
      </c>
      <c r="Z11" s="2">
        <v>10</v>
      </c>
    </row>
    <row r="12" spans="1:26" ht="18.75" x14ac:dyDescent="0.3">
      <c r="A12" s="54"/>
    </row>
    <row r="13" spans="1:26" ht="18.75" x14ac:dyDescent="0.3">
      <c r="A13" s="54"/>
    </row>
    <row r="14" spans="1:26" ht="18.75" x14ac:dyDescent="0.3">
      <c r="A14" s="54"/>
    </row>
    <row r="15" spans="1:26" ht="18.75" x14ac:dyDescent="0.3">
      <c r="A15" s="54"/>
    </row>
    <row r="16" spans="1:26" ht="55.15" customHeight="1" x14ac:dyDescent="0.25">
      <c r="A16" s="52" t="s">
        <v>15</v>
      </c>
      <c r="B16" s="23" t="s">
        <v>48</v>
      </c>
      <c r="C16" s="25" t="s">
        <v>124</v>
      </c>
      <c r="D16" s="23" t="s">
        <v>49</v>
      </c>
      <c r="E16" s="25" t="s">
        <v>125</v>
      </c>
      <c r="F16" s="23" t="s">
        <v>50</v>
      </c>
      <c r="G16" s="25" t="s">
        <v>120</v>
      </c>
      <c r="H16" s="23" t="s">
        <v>51</v>
      </c>
      <c r="I16" s="25" t="s">
        <v>126</v>
      </c>
      <c r="J16" s="23" t="s">
        <v>52</v>
      </c>
      <c r="K16" s="25" t="s">
        <v>127</v>
      </c>
      <c r="L16" s="23" t="s">
        <v>53</v>
      </c>
      <c r="M16" s="25" t="s">
        <v>123</v>
      </c>
      <c r="N16" s="23" t="s">
        <v>54</v>
      </c>
      <c r="O16" s="25" t="s">
        <v>128</v>
      </c>
      <c r="P16" s="13" t="s">
        <v>19</v>
      </c>
    </row>
    <row r="17" spans="1:16" ht="18.75" x14ac:dyDescent="0.25">
      <c r="A17" s="53" t="s">
        <v>14</v>
      </c>
      <c r="B17" s="1">
        <v>0</v>
      </c>
      <c r="C17" s="17">
        <v>0</v>
      </c>
      <c r="D17" s="1">
        <v>0</v>
      </c>
      <c r="E17" s="17">
        <v>0</v>
      </c>
      <c r="F17" s="1">
        <v>0</v>
      </c>
      <c r="G17" s="17">
        <v>0</v>
      </c>
      <c r="H17" s="1">
        <v>0</v>
      </c>
      <c r="I17" s="17">
        <v>0</v>
      </c>
      <c r="J17" s="1">
        <v>0</v>
      </c>
      <c r="K17" s="17">
        <v>0</v>
      </c>
      <c r="L17" s="1">
        <v>0</v>
      </c>
      <c r="M17" s="17">
        <v>0</v>
      </c>
      <c r="N17" s="1">
        <f t="shared" ref="N17:N20" si="1">+B17+D17+F17+H17+J17+L17</f>
        <v>0</v>
      </c>
      <c r="O17" s="17">
        <v>0</v>
      </c>
      <c r="P17" s="2">
        <v>0</v>
      </c>
    </row>
    <row r="18" spans="1:16" ht="37.5" x14ac:dyDescent="0.25">
      <c r="A18" s="53" t="s">
        <v>7</v>
      </c>
      <c r="B18" s="1">
        <v>0</v>
      </c>
      <c r="C18" s="17">
        <v>0</v>
      </c>
      <c r="D18" s="1">
        <v>0</v>
      </c>
      <c r="E18" s="17">
        <v>0</v>
      </c>
      <c r="F18" s="1">
        <v>0</v>
      </c>
      <c r="G18" s="17">
        <v>0</v>
      </c>
      <c r="H18" s="1">
        <v>13500</v>
      </c>
      <c r="I18" s="17">
        <v>15</v>
      </c>
      <c r="J18" s="1">
        <v>0</v>
      </c>
      <c r="K18" s="17">
        <v>0</v>
      </c>
      <c r="L18" s="1">
        <v>0</v>
      </c>
      <c r="M18" s="17">
        <v>0</v>
      </c>
      <c r="N18" s="1">
        <f t="shared" si="1"/>
        <v>13500</v>
      </c>
      <c r="O18" s="17">
        <v>15</v>
      </c>
      <c r="P18" s="2">
        <v>15</v>
      </c>
    </row>
    <row r="19" spans="1:16" ht="18.75" x14ac:dyDescent="0.25">
      <c r="A19" s="53" t="s">
        <v>8</v>
      </c>
      <c r="B19" s="1">
        <v>0</v>
      </c>
      <c r="C19" s="17">
        <v>0</v>
      </c>
      <c r="D19" s="1">
        <v>0</v>
      </c>
      <c r="E19" s="17">
        <v>0</v>
      </c>
      <c r="F19" s="1">
        <v>10000</v>
      </c>
      <c r="G19" s="17" t="s">
        <v>178</v>
      </c>
      <c r="H19" s="1">
        <v>0</v>
      </c>
      <c r="I19" s="17">
        <v>0</v>
      </c>
      <c r="J19" s="1">
        <v>0</v>
      </c>
      <c r="K19" s="17">
        <v>0</v>
      </c>
      <c r="L19" s="1">
        <v>0</v>
      </c>
      <c r="M19" s="17">
        <v>0</v>
      </c>
      <c r="N19" s="1">
        <f t="shared" si="1"/>
        <v>10000</v>
      </c>
      <c r="O19" s="17" t="s">
        <v>178</v>
      </c>
      <c r="P19" s="2" t="s">
        <v>178</v>
      </c>
    </row>
    <row r="20" spans="1:16" ht="37.5" x14ac:dyDescent="0.25">
      <c r="A20" s="53" t="s">
        <v>10</v>
      </c>
      <c r="B20" s="1">
        <v>0</v>
      </c>
      <c r="C20" s="17">
        <v>0</v>
      </c>
      <c r="D20" s="1">
        <v>0</v>
      </c>
      <c r="E20" s="17">
        <v>0</v>
      </c>
      <c r="F20" s="1">
        <v>0</v>
      </c>
      <c r="G20" s="17">
        <v>0</v>
      </c>
      <c r="H20" s="1">
        <v>0</v>
      </c>
      <c r="I20" s="17">
        <v>0</v>
      </c>
      <c r="J20" s="1">
        <v>0</v>
      </c>
      <c r="K20" s="17">
        <v>0</v>
      </c>
      <c r="L20" s="1">
        <v>0</v>
      </c>
      <c r="M20" s="17">
        <v>0</v>
      </c>
      <c r="N20" s="1">
        <f t="shared" si="1"/>
        <v>0</v>
      </c>
      <c r="O20" s="17">
        <v>0</v>
      </c>
      <c r="P20" s="2">
        <v>0</v>
      </c>
    </row>
    <row r="22" spans="1:16" ht="22.5" x14ac:dyDescent="0.25">
      <c r="A22" s="29" t="s">
        <v>25</v>
      </c>
    </row>
    <row r="23" spans="1:16" ht="22.5" x14ac:dyDescent="0.25">
      <c r="A23" s="29" t="s">
        <v>26</v>
      </c>
    </row>
    <row r="24" spans="1:16" ht="22.5" x14ac:dyDescent="0.25">
      <c r="A24" s="29" t="s">
        <v>27</v>
      </c>
    </row>
    <row r="25" spans="1:16" ht="22.5" x14ac:dyDescent="0.25">
      <c r="A25" s="29" t="s">
        <v>31</v>
      </c>
    </row>
    <row r="26" spans="1:16" ht="23.25" x14ac:dyDescent="0.25">
      <c r="A26" s="51" t="s">
        <v>28</v>
      </c>
    </row>
    <row r="27" spans="1:16" ht="23.25" x14ac:dyDescent="0.25">
      <c r="A27" s="51" t="s">
        <v>29</v>
      </c>
    </row>
    <row r="28" spans="1:16" ht="23.25" x14ac:dyDescent="0.25">
      <c r="A28" s="51" t="s">
        <v>30</v>
      </c>
    </row>
  </sheetData>
  <sortState ref="A2:AY51">
    <sortCondition ref="A2:A51"/>
  </sortState>
  <mergeCells count="3">
    <mergeCell ref="F2:K2"/>
    <mergeCell ref="U1:Z1"/>
    <mergeCell ref="B1:E1"/>
  </mergeCells>
  <pageMargins left="0.25" right="0.25" top="0.75" bottom="0.75" header="0.3" footer="0.3"/>
  <pageSetup paperSize="5" scale="51"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showGridLines="0" zoomScaleNormal="100" workbookViewId="0">
      <pane ySplit="3" topLeftCell="A4" activePane="bottomLeft" state="frozen"/>
      <selection activeCell="AL16" sqref="AL16"/>
      <selection pane="bottomLeft" activeCell="B1" sqref="B1:J1"/>
    </sheetView>
  </sheetViews>
  <sheetFormatPr defaultRowHeight="15" x14ac:dyDescent="0.25"/>
  <cols>
    <col min="1" max="1" width="62.5703125" bestFit="1" customWidth="1"/>
    <col min="2" max="18" width="11.5703125" customWidth="1"/>
  </cols>
  <sheetData>
    <row r="1" spans="1:18" s="41" customFormat="1" ht="92.25" customHeight="1" x14ac:dyDescent="0.25">
      <c r="B1" s="58" t="s">
        <v>4</v>
      </c>
      <c r="C1" s="58"/>
      <c r="D1" s="58"/>
      <c r="E1" s="58"/>
      <c r="F1" s="58"/>
      <c r="G1" s="58"/>
      <c r="H1" s="58"/>
      <c r="I1" s="58"/>
      <c r="J1" s="58"/>
      <c r="K1" s="58"/>
      <c r="L1" s="58"/>
      <c r="M1" s="58"/>
      <c r="N1" s="58"/>
      <c r="O1" s="58"/>
      <c r="P1" s="58"/>
      <c r="Q1" s="58"/>
      <c r="R1" s="58"/>
    </row>
    <row r="2" spans="1:18" ht="24.75" customHeight="1" x14ac:dyDescent="0.35">
      <c r="A2" s="16"/>
      <c r="B2" s="60"/>
      <c r="C2" s="61"/>
      <c r="D2" s="42"/>
      <c r="E2" s="21"/>
      <c r="F2" s="21"/>
      <c r="G2" s="21"/>
      <c r="H2" s="21"/>
      <c r="I2" s="21" t="s">
        <v>1</v>
      </c>
      <c r="J2" s="21"/>
      <c r="K2" s="21"/>
      <c r="L2" s="21"/>
      <c r="M2" s="21"/>
      <c r="N2" s="21"/>
      <c r="O2" s="21"/>
      <c r="P2" s="21"/>
      <c r="Q2" s="21"/>
      <c r="R2" s="40"/>
    </row>
    <row r="3" spans="1:18" s="11" customFormat="1" ht="58.9" customHeight="1" x14ac:dyDescent="0.2">
      <c r="A3" s="15" t="s">
        <v>13</v>
      </c>
      <c r="B3" s="8" t="s">
        <v>94</v>
      </c>
      <c r="C3" s="24" t="s">
        <v>106</v>
      </c>
      <c r="D3" s="43" t="s">
        <v>175</v>
      </c>
      <c r="E3" s="9" t="s">
        <v>107</v>
      </c>
      <c r="F3" s="8" t="s">
        <v>95</v>
      </c>
      <c r="G3" s="9" t="s">
        <v>108</v>
      </c>
      <c r="H3" s="8" t="s">
        <v>96</v>
      </c>
      <c r="I3" s="9" t="s">
        <v>109</v>
      </c>
      <c r="J3" s="8" t="s">
        <v>97</v>
      </c>
      <c r="K3" s="9" t="s">
        <v>110</v>
      </c>
      <c r="L3" s="8" t="s">
        <v>98</v>
      </c>
      <c r="M3" s="9" t="s">
        <v>111</v>
      </c>
      <c r="N3" s="8" t="s">
        <v>99</v>
      </c>
      <c r="O3" s="12" t="s">
        <v>112</v>
      </c>
      <c r="P3" s="8" t="s">
        <v>34</v>
      </c>
      <c r="Q3" s="12" t="s">
        <v>113</v>
      </c>
      <c r="R3" s="13" t="s">
        <v>20</v>
      </c>
    </row>
    <row r="4" spans="1:18" x14ac:dyDescent="0.25">
      <c r="A4" s="22" t="s">
        <v>5</v>
      </c>
      <c r="B4" s="1">
        <v>0</v>
      </c>
      <c r="C4" s="17">
        <v>0</v>
      </c>
      <c r="D4" s="1">
        <v>0</v>
      </c>
      <c r="E4" s="17">
        <v>0</v>
      </c>
      <c r="F4" s="1">
        <v>0</v>
      </c>
      <c r="G4" s="17">
        <v>0</v>
      </c>
      <c r="H4" s="1">
        <v>0</v>
      </c>
      <c r="I4" s="17">
        <v>0</v>
      </c>
      <c r="J4" s="1">
        <v>0</v>
      </c>
      <c r="K4" s="17">
        <v>0</v>
      </c>
      <c r="L4" s="1">
        <v>0</v>
      </c>
      <c r="M4" s="17">
        <v>0</v>
      </c>
      <c r="N4" s="1">
        <v>0</v>
      </c>
      <c r="O4" s="17">
        <v>0</v>
      </c>
      <c r="P4" s="1">
        <f>+N4+L4+J4+H4+F4+D4+B4</f>
        <v>0</v>
      </c>
      <c r="Q4" s="17">
        <f>+O4+M4+K4+I4+G4+E4+C4</f>
        <v>0</v>
      </c>
      <c r="R4" s="2">
        <v>0</v>
      </c>
    </row>
    <row r="5" spans="1:18" x14ac:dyDescent="0.25">
      <c r="A5" s="22" t="s">
        <v>14</v>
      </c>
      <c r="B5" s="1">
        <v>0</v>
      </c>
      <c r="C5" s="17">
        <v>0</v>
      </c>
      <c r="D5" s="1">
        <v>81937</v>
      </c>
      <c r="E5" s="17">
        <v>46</v>
      </c>
      <c r="F5" s="1">
        <v>122902</v>
      </c>
      <c r="G5" s="17">
        <v>50</v>
      </c>
      <c r="H5" s="1">
        <v>0</v>
      </c>
      <c r="I5" s="17">
        <v>0</v>
      </c>
      <c r="J5" s="1">
        <v>0</v>
      </c>
      <c r="K5" s="17">
        <v>0</v>
      </c>
      <c r="L5" s="1">
        <v>0</v>
      </c>
      <c r="M5" s="17">
        <v>0</v>
      </c>
      <c r="N5" s="1">
        <v>0</v>
      </c>
      <c r="O5" s="17">
        <v>0</v>
      </c>
      <c r="P5" s="1">
        <f t="shared" ref="P5:P11" si="0">+N5+L5+J5+H5+F5+D5+B5</f>
        <v>204839</v>
      </c>
      <c r="Q5" s="17">
        <f t="shared" ref="Q5:Q11" si="1">+O5+M5+K5+I5+G5+E5+C5</f>
        <v>96</v>
      </c>
      <c r="R5" s="2">
        <v>50</v>
      </c>
    </row>
    <row r="6" spans="1:18" x14ac:dyDescent="0.25">
      <c r="A6" s="22" t="s">
        <v>6</v>
      </c>
      <c r="B6" s="1">
        <v>0</v>
      </c>
      <c r="C6" s="17">
        <v>0</v>
      </c>
      <c r="D6" s="1">
        <v>1681226</v>
      </c>
      <c r="E6" s="17">
        <v>594</v>
      </c>
      <c r="F6" s="1">
        <v>2170720</v>
      </c>
      <c r="G6" s="17">
        <v>624</v>
      </c>
      <c r="H6" s="1">
        <v>995593</v>
      </c>
      <c r="I6" s="17">
        <v>143</v>
      </c>
      <c r="J6" s="1">
        <v>0</v>
      </c>
      <c r="K6" s="17">
        <v>0</v>
      </c>
      <c r="L6" s="1">
        <v>1023843</v>
      </c>
      <c r="M6" s="17">
        <v>156</v>
      </c>
      <c r="N6" s="1">
        <v>0</v>
      </c>
      <c r="O6" s="17">
        <v>0</v>
      </c>
      <c r="P6" s="1">
        <f t="shared" si="0"/>
        <v>5871382</v>
      </c>
      <c r="Q6" s="17">
        <f t="shared" si="1"/>
        <v>1517</v>
      </c>
      <c r="R6" s="2">
        <v>624</v>
      </c>
    </row>
    <row r="7" spans="1:18" x14ac:dyDescent="0.25">
      <c r="A7" s="22" t="s">
        <v>8</v>
      </c>
      <c r="B7" s="1">
        <v>0</v>
      </c>
      <c r="C7" s="17">
        <v>0</v>
      </c>
      <c r="D7" s="1">
        <v>0</v>
      </c>
      <c r="E7" s="17">
        <v>0</v>
      </c>
      <c r="F7" s="1">
        <v>0</v>
      </c>
      <c r="G7" s="17">
        <v>0</v>
      </c>
      <c r="H7" s="1">
        <v>0</v>
      </c>
      <c r="I7" s="17">
        <v>0</v>
      </c>
      <c r="J7" s="1">
        <v>0</v>
      </c>
      <c r="K7" s="17">
        <v>0</v>
      </c>
      <c r="L7" s="1">
        <v>0</v>
      </c>
      <c r="M7" s="17">
        <v>0</v>
      </c>
      <c r="N7" s="1">
        <v>0</v>
      </c>
      <c r="O7" s="17">
        <v>0</v>
      </c>
      <c r="P7" s="1">
        <f t="shared" si="0"/>
        <v>0</v>
      </c>
      <c r="Q7" s="17">
        <f t="shared" si="1"/>
        <v>0</v>
      </c>
      <c r="R7" s="2">
        <v>0</v>
      </c>
    </row>
    <row r="8" spans="1:18" x14ac:dyDescent="0.25">
      <c r="A8" s="22" t="s">
        <v>9</v>
      </c>
      <c r="B8" s="1">
        <v>0</v>
      </c>
      <c r="C8" s="17">
        <v>0</v>
      </c>
      <c r="D8" s="1">
        <v>0</v>
      </c>
      <c r="E8" s="17">
        <v>0</v>
      </c>
      <c r="F8" s="1">
        <v>0</v>
      </c>
      <c r="G8" s="17">
        <v>0</v>
      </c>
      <c r="H8" s="1">
        <v>0</v>
      </c>
      <c r="I8" s="17">
        <v>0</v>
      </c>
      <c r="J8" s="1">
        <v>0</v>
      </c>
      <c r="K8" s="17">
        <v>0</v>
      </c>
      <c r="L8" s="1">
        <v>0</v>
      </c>
      <c r="M8" s="17">
        <v>0</v>
      </c>
      <c r="N8" s="1">
        <v>0</v>
      </c>
      <c r="O8" s="17">
        <v>0</v>
      </c>
      <c r="P8" s="1">
        <f t="shared" si="0"/>
        <v>0</v>
      </c>
      <c r="Q8" s="17">
        <f t="shared" si="1"/>
        <v>0</v>
      </c>
      <c r="R8" s="2">
        <v>0</v>
      </c>
    </row>
    <row r="9" spans="1:18" x14ac:dyDescent="0.25">
      <c r="A9" s="22" t="s">
        <v>10</v>
      </c>
      <c r="B9" s="1">
        <v>0</v>
      </c>
      <c r="C9" s="17">
        <v>0</v>
      </c>
      <c r="D9" s="1">
        <v>0</v>
      </c>
      <c r="E9" s="17">
        <v>0</v>
      </c>
      <c r="F9" s="1">
        <v>0</v>
      </c>
      <c r="G9" s="17">
        <v>0</v>
      </c>
      <c r="H9" s="1">
        <v>0</v>
      </c>
      <c r="I9" s="17">
        <v>0</v>
      </c>
      <c r="J9" s="1">
        <v>0</v>
      </c>
      <c r="K9" s="17">
        <v>0</v>
      </c>
      <c r="L9" s="1">
        <v>0</v>
      </c>
      <c r="M9" s="17">
        <v>0</v>
      </c>
      <c r="N9" s="1">
        <v>0</v>
      </c>
      <c r="O9" s="17">
        <v>0</v>
      </c>
      <c r="P9" s="1">
        <f t="shared" si="0"/>
        <v>0</v>
      </c>
      <c r="Q9" s="17">
        <f t="shared" si="1"/>
        <v>0</v>
      </c>
      <c r="R9" s="2">
        <v>0</v>
      </c>
    </row>
    <row r="10" spans="1:18" x14ac:dyDescent="0.25">
      <c r="A10" s="22" t="s">
        <v>11</v>
      </c>
      <c r="B10" s="1">
        <v>0</v>
      </c>
      <c r="C10" s="17">
        <v>0</v>
      </c>
      <c r="D10" s="1">
        <v>0</v>
      </c>
      <c r="E10" s="17">
        <v>0</v>
      </c>
      <c r="F10" s="1">
        <v>0</v>
      </c>
      <c r="G10" s="17">
        <v>0</v>
      </c>
      <c r="H10" s="1">
        <v>0</v>
      </c>
      <c r="I10" s="17">
        <v>0</v>
      </c>
      <c r="J10" s="1">
        <v>0</v>
      </c>
      <c r="K10" s="17">
        <v>0</v>
      </c>
      <c r="L10" s="1">
        <v>0</v>
      </c>
      <c r="M10" s="17">
        <v>0</v>
      </c>
      <c r="N10" s="1">
        <v>0</v>
      </c>
      <c r="O10" s="17">
        <v>0</v>
      </c>
      <c r="P10" s="1">
        <f t="shared" si="0"/>
        <v>0</v>
      </c>
      <c r="Q10" s="17">
        <f t="shared" si="1"/>
        <v>0</v>
      </c>
      <c r="R10" s="2">
        <v>0</v>
      </c>
    </row>
    <row r="11" spans="1:18" x14ac:dyDescent="0.25">
      <c r="A11" s="22" t="s">
        <v>12</v>
      </c>
      <c r="B11" s="1">
        <v>0</v>
      </c>
      <c r="C11" s="17">
        <v>0</v>
      </c>
      <c r="D11" s="1">
        <v>0</v>
      </c>
      <c r="E11" s="17">
        <v>0</v>
      </c>
      <c r="F11" s="1">
        <v>0</v>
      </c>
      <c r="G11" s="17">
        <v>0</v>
      </c>
      <c r="H11" s="1">
        <v>0</v>
      </c>
      <c r="I11" s="17">
        <v>0</v>
      </c>
      <c r="J11" s="1">
        <v>0</v>
      </c>
      <c r="K11" s="17">
        <v>0</v>
      </c>
      <c r="L11" s="1">
        <v>0</v>
      </c>
      <c r="M11" s="17">
        <v>0</v>
      </c>
      <c r="N11" s="1">
        <v>0</v>
      </c>
      <c r="O11" s="17">
        <v>0</v>
      </c>
      <c r="P11" s="1">
        <f t="shared" si="0"/>
        <v>0</v>
      </c>
      <c r="Q11" s="17">
        <f t="shared" si="1"/>
        <v>0</v>
      </c>
      <c r="R11" s="2">
        <v>0</v>
      </c>
    </row>
    <row r="16" spans="1:18" ht="51.75" x14ac:dyDescent="0.25">
      <c r="A16" s="15" t="s">
        <v>15</v>
      </c>
      <c r="B16" s="23" t="s">
        <v>100</v>
      </c>
      <c r="C16" s="25" t="s">
        <v>106</v>
      </c>
      <c r="D16" s="23" t="s">
        <v>101</v>
      </c>
      <c r="E16" s="12" t="s">
        <v>107</v>
      </c>
      <c r="F16" s="23" t="s">
        <v>102</v>
      </c>
      <c r="G16" s="12" t="s">
        <v>108</v>
      </c>
      <c r="H16" s="23" t="s">
        <v>103</v>
      </c>
      <c r="I16" s="12" t="s">
        <v>110</v>
      </c>
      <c r="J16" s="23" t="s">
        <v>104</v>
      </c>
      <c r="K16" s="12" t="s">
        <v>111</v>
      </c>
      <c r="L16" s="23" t="s">
        <v>105</v>
      </c>
      <c r="M16" s="12" t="s">
        <v>114</v>
      </c>
      <c r="N16" s="23" t="s">
        <v>21</v>
      </c>
      <c r="O16" s="12" t="s">
        <v>16</v>
      </c>
      <c r="P16" s="23" t="s">
        <v>34</v>
      </c>
      <c r="Q16" s="12" t="s">
        <v>113</v>
      </c>
      <c r="R16" s="13" t="s">
        <v>22</v>
      </c>
    </row>
    <row r="17" spans="1:18" x14ac:dyDescent="0.25">
      <c r="A17" s="22" t="s">
        <v>14</v>
      </c>
      <c r="B17" s="1">
        <v>0</v>
      </c>
      <c r="C17" s="17">
        <v>0</v>
      </c>
      <c r="D17" s="1">
        <v>0</v>
      </c>
      <c r="E17" s="17">
        <v>0</v>
      </c>
      <c r="F17" s="1">
        <v>386437</v>
      </c>
      <c r="G17" s="17" t="s">
        <v>178</v>
      </c>
      <c r="H17" s="1">
        <v>0</v>
      </c>
      <c r="I17" s="17">
        <v>0</v>
      </c>
      <c r="J17" s="1">
        <v>0</v>
      </c>
      <c r="K17" s="17">
        <v>0</v>
      </c>
      <c r="L17" s="1">
        <v>0</v>
      </c>
      <c r="M17" s="17">
        <v>0</v>
      </c>
      <c r="N17" s="1">
        <v>9574</v>
      </c>
      <c r="O17" s="17" t="s">
        <v>178</v>
      </c>
      <c r="P17" s="1">
        <f t="shared" ref="P17:P20" si="2">+N17+L17+J17+H17+F17+D17+B17</f>
        <v>396011</v>
      </c>
      <c r="Q17" s="17">
        <v>51</v>
      </c>
      <c r="R17" s="2">
        <v>50</v>
      </c>
    </row>
    <row r="18" spans="1:18" x14ac:dyDescent="0.25">
      <c r="A18" s="22" t="s">
        <v>7</v>
      </c>
      <c r="B18" s="1">
        <v>0</v>
      </c>
      <c r="C18" s="17">
        <v>0</v>
      </c>
      <c r="D18" s="1">
        <v>0</v>
      </c>
      <c r="E18" s="17">
        <v>0</v>
      </c>
      <c r="F18" s="1">
        <v>10876953</v>
      </c>
      <c r="G18" s="17">
        <v>669</v>
      </c>
      <c r="H18" s="1">
        <v>0</v>
      </c>
      <c r="I18" s="17">
        <v>0</v>
      </c>
      <c r="J18" s="1">
        <v>0</v>
      </c>
      <c r="K18" s="17">
        <v>0</v>
      </c>
      <c r="L18" s="1">
        <v>42000</v>
      </c>
      <c r="M18" s="17" t="s">
        <v>178</v>
      </c>
      <c r="N18" s="1">
        <v>3398712</v>
      </c>
      <c r="O18" s="17" t="s">
        <v>178</v>
      </c>
      <c r="P18" s="1">
        <f t="shared" si="2"/>
        <v>14317665</v>
      </c>
      <c r="Q18" s="17">
        <v>834</v>
      </c>
      <c r="R18" s="2">
        <v>669</v>
      </c>
    </row>
    <row r="19" spans="1:18" x14ac:dyDescent="0.25">
      <c r="A19" s="22" t="s">
        <v>8</v>
      </c>
      <c r="B19" s="1">
        <v>0</v>
      </c>
      <c r="C19" s="17">
        <v>0</v>
      </c>
      <c r="D19" s="1">
        <v>0</v>
      </c>
      <c r="E19" s="17">
        <v>0</v>
      </c>
      <c r="F19" s="1">
        <v>0</v>
      </c>
      <c r="G19" s="17">
        <v>0</v>
      </c>
      <c r="H19" s="1">
        <v>0</v>
      </c>
      <c r="I19" s="17">
        <v>0</v>
      </c>
      <c r="J19" s="1">
        <v>0</v>
      </c>
      <c r="K19" s="17">
        <v>0</v>
      </c>
      <c r="L19" s="1">
        <v>0</v>
      </c>
      <c r="M19" s="17">
        <v>0</v>
      </c>
      <c r="N19" s="1">
        <v>0</v>
      </c>
      <c r="O19" s="17">
        <v>0</v>
      </c>
      <c r="P19" s="1">
        <f t="shared" si="2"/>
        <v>0</v>
      </c>
      <c r="Q19" s="17">
        <v>0</v>
      </c>
      <c r="R19" s="2">
        <v>0</v>
      </c>
    </row>
    <row r="20" spans="1:18" x14ac:dyDescent="0.25">
      <c r="A20" s="22" t="s">
        <v>10</v>
      </c>
      <c r="B20" s="1">
        <v>0</v>
      </c>
      <c r="C20" s="17">
        <v>0</v>
      </c>
      <c r="D20" s="1">
        <v>0</v>
      </c>
      <c r="E20" s="17">
        <v>0</v>
      </c>
      <c r="F20" s="1">
        <v>0</v>
      </c>
      <c r="G20" s="17">
        <v>0</v>
      </c>
      <c r="H20" s="1">
        <v>0</v>
      </c>
      <c r="I20" s="17">
        <v>0</v>
      </c>
      <c r="J20" s="1">
        <v>0</v>
      </c>
      <c r="K20" s="17">
        <v>0</v>
      </c>
      <c r="L20" s="1">
        <v>0</v>
      </c>
      <c r="M20" s="17">
        <v>0</v>
      </c>
      <c r="N20" s="1">
        <v>0</v>
      </c>
      <c r="O20" s="17">
        <v>0</v>
      </c>
      <c r="P20" s="1">
        <f t="shared" si="2"/>
        <v>0</v>
      </c>
      <c r="Q20" s="17">
        <v>0</v>
      </c>
      <c r="R20" s="2">
        <v>0</v>
      </c>
    </row>
    <row r="22" spans="1:18" x14ac:dyDescent="0.25">
      <c r="A22" s="29" t="s">
        <v>25</v>
      </c>
    </row>
    <row r="23" spans="1:18" x14ac:dyDescent="0.25">
      <c r="A23" s="29" t="s">
        <v>26</v>
      </c>
    </row>
    <row r="24" spans="1:18" x14ac:dyDescent="0.25">
      <c r="A24" s="29" t="s">
        <v>27</v>
      </c>
    </row>
    <row r="25" spans="1:18" x14ac:dyDescent="0.25">
      <c r="A25" s="29" t="s">
        <v>31</v>
      </c>
    </row>
    <row r="26" spans="1:18" x14ac:dyDescent="0.25">
      <c r="A26" s="30" t="s">
        <v>28</v>
      </c>
    </row>
    <row r="27" spans="1:18" x14ac:dyDescent="0.25">
      <c r="A27" s="30" t="s">
        <v>29</v>
      </c>
    </row>
    <row r="28" spans="1:18" x14ac:dyDescent="0.25">
      <c r="A28" s="30" t="s">
        <v>30</v>
      </c>
    </row>
    <row r="29" spans="1:18" x14ac:dyDescent="0.25">
      <c r="A29" s="30"/>
    </row>
  </sheetData>
  <mergeCells count="3">
    <mergeCell ref="K1:R1"/>
    <mergeCell ref="B2:C2"/>
    <mergeCell ref="B1:J1"/>
  </mergeCells>
  <pageMargins left="0.25" right="0.25" top="0.75" bottom="0.75" header="0.3" footer="0.3"/>
  <pageSetup paperSize="5" scale="54" fitToHeight="0" orientation="landscape" horizontalDpi="1200" verticalDpi="1200" r:id="rId1"/>
  <colBreaks count="1" manualBreakCount="1">
    <brk id="10"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8"/>
  <sheetViews>
    <sheetView showGridLines="0" topLeftCell="M1" zoomScale="70" zoomScaleNormal="70" workbookViewId="0">
      <pane ySplit="3" topLeftCell="A4" activePane="bottomLeft" state="frozen"/>
      <selection activeCell="AL16" sqref="AL16"/>
      <selection pane="bottomLeft" activeCell="AJ1" sqref="AJ1:AL1"/>
    </sheetView>
  </sheetViews>
  <sheetFormatPr defaultRowHeight="15" x14ac:dyDescent="0.25"/>
  <cols>
    <col min="1" max="1" width="44" customWidth="1"/>
    <col min="2" max="16" width="11.5703125" customWidth="1"/>
    <col min="17" max="17" width="11.42578125" customWidth="1"/>
    <col min="18" max="18" width="12.7109375" customWidth="1"/>
    <col min="19" max="37" width="11.5703125" customWidth="1"/>
    <col min="38" max="38" width="11.140625" customWidth="1"/>
    <col min="39" max="46" width="11.5703125" customWidth="1"/>
  </cols>
  <sheetData>
    <row r="1" spans="1:45" ht="92.25" customHeight="1" x14ac:dyDescent="0.35">
      <c r="C1" s="64" t="s">
        <v>4</v>
      </c>
      <c r="D1" s="64"/>
      <c r="E1" s="64"/>
      <c r="F1" s="64"/>
      <c r="G1" s="64"/>
      <c r="H1" s="64"/>
      <c r="I1" s="64"/>
      <c r="J1" s="39"/>
      <c r="K1" s="39"/>
      <c r="L1" s="39"/>
      <c r="M1" s="39"/>
      <c r="N1" s="39"/>
      <c r="O1" s="39"/>
      <c r="P1" s="39"/>
      <c r="Q1" s="39"/>
      <c r="R1" s="39"/>
      <c r="S1" s="39"/>
      <c r="T1" s="39"/>
      <c r="U1" s="39"/>
      <c r="V1" s="65"/>
      <c r="W1" s="65"/>
      <c r="X1" s="65"/>
      <c r="Y1" s="65"/>
      <c r="Z1" s="65"/>
      <c r="AA1" s="65"/>
      <c r="AB1" s="65"/>
      <c r="AC1" s="65"/>
      <c r="AD1" s="39"/>
      <c r="AE1" s="39"/>
      <c r="AF1" s="39"/>
      <c r="AG1" s="39"/>
      <c r="AH1" s="39"/>
      <c r="AI1" s="39"/>
      <c r="AJ1" s="66"/>
      <c r="AK1" s="66"/>
      <c r="AL1" s="66"/>
    </row>
    <row r="2" spans="1:45" ht="24.75" customHeight="1" x14ac:dyDescent="0.35">
      <c r="A2" s="16"/>
      <c r="B2" s="62" t="s">
        <v>2</v>
      </c>
      <c r="C2" s="63"/>
      <c r="D2" s="21"/>
      <c r="E2" s="21"/>
      <c r="F2" s="21"/>
      <c r="G2" s="21"/>
      <c r="H2" s="21"/>
      <c r="I2" s="21"/>
      <c r="J2" s="21"/>
      <c r="K2" s="21"/>
      <c r="L2" s="3"/>
      <c r="M2" s="3"/>
      <c r="N2" s="3"/>
      <c r="O2" s="3"/>
      <c r="P2" s="3"/>
      <c r="Q2" s="3"/>
      <c r="R2" s="4"/>
    </row>
    <row r="3" spans="1:45" s="11" customFormat="1" ht="58.9" customHeight="1" x14ac:dyDescent="0.2">
      <c r="A3" s="48" t="s">
        <v>13</v>
      </c>
      <c r="B3" s="8" t="s">
        <v>61</v>
      </c>
      <c r="C3" s="24" t="s">
        <v>135</v>
      </c>
      <c r="D3" s="8" t="s">
        <v>62</v>
      </c>
      <c r="E3" s="24" t="s">
        <v>136</v>
      </c>
      <c r="F3" s="8" t="s">
        <v>63</v>
      </c>
      <c r="G3" s="24" t="s">
        <v>137</v>
      </c>
      <c r="H3" s="8" t="s">
        <v>64</v>
      </c>
      <c r="I3" s="24" t="s">
        <v>138</v>
      </c>
      <c r="J3" s="8" t="s">
        <v>65</v>
      </c>
      <c r="K3" s="24" t="s">
        <v>139</v>
      </c>
      <c r="L3" s="8" t="s">
        <v>66</v>
      </c>
      <c r="M3" s="24" t="s">
        <v>140</v>
      </c>
      <c r="N3" s="8" t="s">
        <v>67</v>
      </c>
      <c r="O3" s="24" t="s">
        <v>120</v>
      </c>
      <c r="P3" s="8" t="s">
        <v>68</v>
      </c>
      <c r="Q3" s="24" t="s">
        <v>141</v>
      </c>
      <c r="R3" s="8" t="s">
        <v>69</v>
      </c>
      <c r="S3" s="25" t="s">
        <v>142</v>
      </c>
      <c r="T3" s="23" t="s">
        <v>70</v>
      </c>
      <c r="U3" s="25" t="s">
        <v>143</v>
      </c>
      <c r="V3" s="23" t="s">
        <v>71</v>
      </c>
      <c r="W3" s="25" t="s">
        <v>144</v>
      </c>
      <c r="X3" s="23" t="s">
        <v>72</v>
      </c>
      <c r="Y3" s="25" t="s">
        <v>145</v>
      </c>
      <c r="Z3" s="23" t="s">
        <v>73</v>
      </c>
      <c r="AA3" s="25" t="s">
        <v>146</v>
      </c>
      <c r="AB3" s="23" t="s">
        <v>74</v>
      </c>
      <c r="AC3" s="25" t="s">
        <v>147</v>
      </c>
      <c r="AD3" s="23" t="s">
        <v>75</v>
      </c>
      <c r="AE3" s="25" t="s">
        <v>148</v>
      </c>
      <c r="AF3" s="23" t="s">
        <v>76</v>
      </c>
      <c r="AG3" s="25" t="s">
        <v>149</v>
      </c>
      <c r="AH3" s="23" t="s">
        <v>77</v>
      </c>
      <c r="AI3" s="25" t="s">
        <v>150</v>
      </c>
      <c r="AJ3" s="12" t="s">
        <v>161</v>
      </c>
      <c r="AK3" s="25" t="s">
        <v>162</v>
      </c>
      <c r="AL3" s="13" t="s">
        <v>17</v>
      </c>
    </row>
    <row r="4" spans="1:45" x14ac:dyDescent="0.25">
      <c r="A4" s="45" t="s">
        <v>5</v>
      </c>
      <c r="B4" s="1">
        <v>0</v>
      </c>
      <c r="C4" s="17">
        <v>0</v>
      </c>
      <c r="D4" s="1">
        <v>0</v>
      </c>
      <c r="E4" s="17">
        <v>0</v>
      </c>
      <c r="F4" s="1">
        <v>0</v>
      </c>
      <c r="G4" s="17">
        <v>0</v>
      </c>
      <c r="H4" s="1">
        <v>0</v>
      </c>
      <c r="I4" s="17">
        <v>0</v>
      </c>
      <c r="J4" s="1">
        <v>0</v>
      </c>
      <c r="K4" s="17">
        <v>0</v>
      </c>
      <c r="L4" s="1">
        <v>0</v>
      </c>
      <c r="M4" s="17">
        <v>0</v>
      </c>
      <c r="N4" s="1">
        <v>321165</v>
      </c>
      <c r="O4" s="17" t="s">
        <v>178</v>
      </c>
      <c r="P4" s="1">
        <v>0</v>
      </c>
      <c r="Q4" s="17">
        <v>0</v>
      </c>
      <c r="R4" s="1">
        <v>0</v>
      </c>
      <c r="S4" s="17">
        <v>0</v>
      </c>
      <c r="T4" s="1">
        <v>15805</v>
      </c>
      <c r="U4" s="17" t="s">
        <v>178</v>
      </c>
      <c r="V4" s="1">
        <v>0</v>
      </c>
      <c r="W4" s="17">
        <v>0</v>
      </c>
      <c r="X4" s="1">
        <v>0</v>
      </c>
      <c r="Y4" s="17">
        <v>0</v>
      </c>
      <c r="Z4" s="1">
        <v>0</v>
      </c>
      <c r="AA4" s="17">
        <v>0</v>
      </c>
      <c r="AB4" s="1">
        <v>0</v>
      </c>
      <c r="AC4" s="17">
        <v>0</v>
      </c>
      <c r="AD4" s="1">
        <v>0</v>
      </c>
      <c r="AE4" s="17">
        <v>0</v>
      </c>
      <c r="AF4" s="1">
        <v>0</v>
      </c>
      <c r="AG4" s="17">
        <v>0</v>
      </c>
      <c r="AH4" s="1">
        <v>0</v>
      </c>
      <c r="AI4" s="17">
        <v>0</v>
      </c>
      <c r="AJ4" s="1">
        <f>+AH4+AF4+AD4+AB4+Z4+X4+V4+T4+R4+P4+N4+L4+J4+H4+F4+D4+B4</f>
        <v>336970</v>
      </c>
      <c r="AK4" s="17">
        <v>58</v>
      </c>
      <c r="AL4" s="27">
        <v>57</v>
      </c>
    </row>
    <row r="5" spans="1:45" x14ac:dyDescent="0.25">
      <c r="A5" s="45" t="s">
        <v>14</v>
      </c>
      <c r="B5" s="1">
        <v>0</v>
      </c>
      <c r="C5" s="17">
        <v>0</v>
      </c>
      <c r="D5" s="1">
        <v>0</v>
      </c>
      <c r="E5" s="17">
        <v>0</v>
      </c>
      <c r="F5" s="1">
        <v>0</v>
      </c>
      <c r="G5" s="17">
        <v>0</v>
      </c>
      <c r="H5" s="1">
        <v>0</v>
      </c>
      <c r="I5" s="17">
        <v>0</v>
      </c>
      <c r="J5" s="1">
        <v>0</v>
      </c>
      <c r="K5" s="17">
        <v>0</v>
      </c>
      <c r="L5" s="1">
        <v>0</v>
      </c>
      <c r="M5" s="17">
        <v>0</v>
      </c>
      <c r="N5" s="1">
        <v>0</v>
      </c>
      <c r="O5" s="17">
        <v>0</v>
      </c>
      <c r="P5" s="1">
        <v>0</v>
      </c>
      <c r="Q5" s="17">
        <v>0</v>
      </c>
      <c r="R5" s="1">
        <v>0</v>
      </c>
      <c r="S5" s="17">
        <v>0</v>
      </c>
      <c r="T5" s="1">
        <v>0</v>
      </c>
      <c r="U5" s="17">
        <v>0</v>
      </c>
      <c r="V5" s="1">
        <v>0</v>
      </c>
      <c r="W5" s="17">
        <v>0</v>
      </c>
      <c r="X5" s="1">
        <v>0</v>
      </c>
      <c r="Y5" s="17">
        <v>0</v>
      </c>
      <c r="Z5" s="1">
        <v>0</v>
      </c>
      <c r="AA5" s="17">
        <v>0</v>
      </c>
      <c r="AB5" s="1">
        <v>0</v>
      </c>
      <c r="AC5" s="17">
        <v>0</v>
      </c>
      <c r="AD5" s="1">
        <v>0</v>
      </c>
      <c r="AE5" s="17">
        <v>0</v>
      </c>
      <c r="AF5" s="1">
        <v>0</v>
      </c>
      <c r="AG5" s="17">
        <v>0</v>
      </c>
      <c r="AH5" s="1">
        <v>0</v>
      </c>
      <c r="AI5" s="17">
        <v>0</v>
      </c>
      <c r="AJ5" s="1">
        <f t="shared" ref="AJ5:AJ11" si="0">+AH5+AF5+AD5+AB5+Z5+X5+V5+T5+R5+P5+N5+L5+J5+H5+F5+D5+B5</f>
        <v>0</v>
      </c>
      <c r="AK5" s="17">
        <v>0</v>
      </c>
      <c r="AL5" s="27">
        <v>0</v>
      </c>
    </row>
    <row r="6" spans="1:45" x14ac:dyDescent="0.25">
      <c r="A6" s="45" t="s">
        <v>6</v>
      </c>
      <c r="B6" s="1">
        <v>0</v>
      </c>
      <c r="C6" s="17">
        <v>0</v>
      </c>
      <c r="D6" s="1">
        <v>0</v>
      </c>
      <c r="E6" s="17">
        <v>0</v>
      </c>
      <c r="F6" s="1">
        <v>0</v>
      </c>
      <c r="G6" s="17">
        <v>0</v>
      </c>
      <c r="H6" s="1">
        <v>0</v>
      </c>
      <c r="I6" s="17">
        <v>0</v>
      </c>
      <c r="J6" s="1">
        <v>0</v>
      </c>
      <c r="K6" s="17">
        <v>0</v>
      </c>
      <c r="L6" s="1">
        <v>0</v>
      </c>
      <c r="M6" s="17">
        <v>0</v>
      </c>
      <c r="N6" s="1">
        <v>186850</v>
      </c>
      <c r="O6" s="17">
        <v>177</v>
      </c>
      <c r="P6" s="1">
        <v>0</v>
      </c>
      <c r="Q6" s="17">
        <v>0</v>
      </c>
      <c r="R6" s="1">
        <v>0</v>
      </c>
      <c r="S6" s="17">
        <v>0</v>
      </c>
      <c r="T6" s="1">
        <v>0</v>
      </c>
      <c r="U6" s="17">
        <v>0</v>
      </c>
      <c r="V6" s="1">
        <v>0</v>
      </c>
      <c r="W6" s="17">
        <v>0</v>
      </c>
      <c r="X6" s="1">
        <v>0</v>
      </c>
      <c r="Y6" s="17">
        <v>0</v>
      </c>
      <c r="Z6" s="1">
        <v>0</v>
      </c>
      <c r="AA6" s="17">
        <v>0</v>
      </c>
      <c r="AB6" s="1">
        <v>0</v>
      </c>
      <c r="AC6" s="17">
        <v>0</v>
      </c>
      <c r="AD6" s="1">
        <v>0</v>
      </c>
      <c r="AE6" s="17">
        <v>0</v>
      </c>
      <c r="AF6" s="1">
        <v>0</v>
      </c>
      <c r="AG6" s="17">
        <v>0</v>
      </c>
      <c r="AH6" s="1">
        <v>0</v>
      </c>
      <c r="AI6" s="17">
        <v>0</v>
      </c>
      <c r="AJ6" s="1">
        <f t="shared" si="0"/>
        <v>186850</v>
      </c>
      <c r="AK6" s="17">
        <v>177</v>
      </c>
      <c r="AL6" s="27">
        <v>177</v>
      </c>
    </row>
    <row r="7" spans="1:45" x14ac:dyDescent="0.25">
      <c r="A7" s="45" t="s">
        <v>8</v>
      </c>
      <c r="B7" s="1">
        <v>0</v>
      </c>
      <c r="C7" s="17">
        <v>0</v>
      </c>
      <c r="D7" s="1">
        <v>0</v>
      </c>
      <c r="E7" s="17">
        <v>0</v>
      </c>
      <c r="F7" s="1">
        <v>0</v>
      </c>
      <c r="G7" s="17">
        <v>0</v>
      </c>
      <c r="H7" s="1">
        <v>0</v>
      </c>
      <c r="I7" s="17">
        <v>0</v>
      </c>
      <c r="J7" s="1">
        <v>0</v>
      </c>
      <c r="K7" s="17">
        <v>0</v>
      </c>
      <c r="L7" s="1">
        <v>0</v>
      </c>
      <c r="M7" s="17">
        <v>0</v>
      </c>
      <c r="N7" s="1">
        <v>1933864</v>
      </c>
      <c r="O7" s="17">
        <v>198</v>
      </c>
      <c r="P7" s="1">
        <v>0</v>
      </c>
      <c r="Q7" s="17">
        <v>0</v>
      </c>
      <c r="R7" s="1">
        <v>0</v>
      </c>
      <c r="S7" s="17">
        <v>0</v>
      </c>
      <c r="T7" s="1">
        <v>152685</v>
      </c>
      <c r="U7" s="17">
        <v>10</v>
      </c>
      <c r="V7" s="1">
        <v>0</v>
      </c>
      <c r="W7" s="17">
        <v>0</v>
      </c>
      <c r="X7" s="1">
        <v>0</v>
      </c>
      <c r="Y7" s="17">
        <v>0</v>
      </c>
      <c r="Z7" s="1">
        <v>0</v>
      </c>
      <c r="AA7" s="17">
        <v>0</v>
      </c>
      <c r="AB7" s="1">
        <v>0</v>
      </c>
      <c r="AC7" s="17">
        <v>0</v>
      </c>
      <c r="AD7" s="1">
        <v>0</v>
      </c>
      <c r="AE7" s="17">
        <v>0</v>
      </c>
      <c r="AF7" s="1">
        <v>0</v>
      </c>
      <c r="AG7" s="17">
        <v>0</v>
      </c>
      <c r="AH7" s="1">
        <v>0</v>
      </c>
      <c r="AI7" s="17">
        <v>0</v>
      </c>
      <c r="AJ7" s="1">
        <f t="shared" si="0"/>
        <v>2086549</v>
      </c>
      <c r="AK7" s="17">
        <v>208</v>
      </c>
      <c r="AL7" s="27">
        <v>208</v>
      </c>
    </row>
    <row r="8" spans="1:45" x14ac:dyDescent="0.25">
      <c r="A8" s="45" t="s">
        <v>9</v>
      </c>
      <c r="B8" s="1">
        <v>0</v>
      </c>
      <c r="C8" s="17">
        <v>0</v>
      </c>
      <c r="D8" s="1">
        <v>0</v>
      </c>
      <c r="E8" s="17">
        <v>0</v>
      </c>
      <c r="F8" s="1">
        <v>0</v>
      </c>
      <c r="G8" s="17">
        <v>0</v>
      </c>
      <c r="H8" s="1">
        <v>0</v>
      </c>
      <c r="I8" s="17">
        <v>0</v>
      </c>
      <c r="J8" s="1">
        <v>0</v>
      </c>
      <c r="K8" s="17">
        <v>0</v>
      </c>
      <c r="L8" s="1">
        <v>0</v>
      </c>
      <c r="M8" s="17">
        <v>0</v>
      </c>
      <c r="N8" s="1">
        <v>2200000</v>
      </c>
      <c r="O8" s="17">
        <v>100</v>
      </c>
      <c r="P8" s="1">
        <v>0</v>
      </c>
      <c r="Q8" s="17">
        <v>0</v>
      </c>
      <c r="R8" s="1">
        <v>0</v>
      </c>
      <c r="S8" s="17">
        <v>0</v>
      </c>
      <c r="T8" s="1">
        <v>0</v>
      </c>
      <c r="U8" s="17">
        <v>0</v>
      </c>
      <c r="V8" s="1">
        <v>0</v>
      </c>
      <c r="W8" s="17">
        <v>0</v>
      </c>
      <c r="X8" s="1">
        <v>0</v>
      </c>
      <c r="Y8" s="17">
        <v>0</v>
      </c>
      <c r="Z8" s="1">
        <v>0</v>
      </c>
      <c r="AA8" s="17">
        <v>0</v>
      </c>
      <c r="AB8" s="1">
        <v>0</v>
      </c>
      <c r="AC8" s="17">
        <v>0</v>
      </c>
      <c r="AD8" s="1">
        <v>0</v>
      </c>
      <c r="AE8" s="17">
        <v>0</v>
      </c>
      <c r="AF8" s="1">
        <v>0</v>
      </c>
      <c r="AG8" s="17">
        <v>0</v>
      </c>
      <c r="AH8" s="1">
        <v>0</v>
      </c>
      <c r="AI8" s="17">
        <v>0</v>
      </c>
      <c r="AJ8" s="1">
        <f t="shared" si="0"/>
        <v>2200000</v>
      </c>
      <c r="AK8" s="17">
        <v>100</v>
      </c>
      <c r="AL8" s="27">
        <v>100</v>
      </c>
    </row>
    <row r="9" spans="1:45" x14ac:dyDescent="0.25">
      <c r="A9" s="45" t="s">
        <v>10</v>
      </c>
      <c r="B9" s="1">
        <v>0</v>
      </c>
      <c r="C9" s="17">
        <v>0</v>
      </c>
      <c r="D9" s="1">
        <v>0</v>
      </c>
      <c r="E9" s="17">
        <v>0</v>
      </c>
      <c r="F9" s="1">
        <v>0</v>
      </c>
      <c r="G9" s="17">
        <v>0</v>
      </c>
      <c r="H9" s="1">
        <v>0</v>
      </c>
      <c r="I9" s="17">
        <v>0</v>
      </c>
      <c r="J9" s="1">
        <v>0</v>
      </c>
      <c r="K9" s="17">
        <v>0</v>
      </c>
      <c r="L9" s="1">
        <v>0</v>
      </c>
      <c r="M9" s="17">
        <v>0</v>
      </c>
      <c r="N9" s="1">
        <v>10000</v>
      </c>
      <c r="O9" s="17" t="s">
        <v>178</v>
      </c>
      <c r="P9" s="1">
        <v>0</v>
      </c>
      <c r="Q9" s="17">
        <v>0</v>
      </c>
      <c r="R9" s="1">
        <v>0</v>
      </c>
      <c r="S9" s="17">
        <v>0</v>
      </c>
      <c r="T9" s="1">
        <v>0</v>
      </c>
      <c r="U9" s="17">
        <v>0</v>
      </c>
      <c r="V9" s="1">
        <v>0</v>
      </c>
      <c r="W9" s="17">
        <v>0</v>
      </c>
      <c r="X9" s="1">
        <v>0</v>
      </c>
      <c r="Y9" s="17">
        <v>0</v>
      </c>
      <c r="Z9" s="1">
        <v>0</v>
      </c>
      <c r="AA9" s="17">
        <v>0</v>
      </c>
      <c r="AB9" s="1">
        <v>0</v>
      </c>
      <c r="AC9" s="17">
        <v>0</v>
      </c>
      <c r="AD9" s="1">
        <v>0</v>
      </c>
      <c r="AE9" s="17">
        <v>0</v>
      </c>
      <c r="AF9" s="1">
        <v>0</v>
      </c>
      <c r="AG9" s="17">
        <v>0</v>
      </c>
      <c r="AH9" s="1">
        <v>0</v>
      </c>
      <c r="AI9" s="17">
        <v>0</v>
      </c>
      <c r="AJ9" s="1">
        <f t="shared" si="0"/>
        <v>10000</v>
      </c>
      <c r="AK9" s="17" t="s">
        <v>178</v>
      </c>
      <c r="AL9" s="27" t="s">
        <v>178</v>
      </c>
    </row>
    <row r="10" spans="1:45" ht="30" x14ac:dyDescent="0.25">
      <c r="A10" s="45" t="s">
        <v>11</v>
      </c>
      <c r="B10" s="1">
        <v>1800</v>
      </c>
      <c r="C10" s="17" t="s">
        <v>178</v>
      </c>
      <c r="D10" s="1">
        <v>2100</v>
      </c>
      <c r="E10" s="17" t="s">
        <v>178</v>
      </c>
      <c r="F10" s="1">
        <v>0</v>
      </c>
      <c r="G10" s="17">
        <v>0</v>
      </c>
      <c r="H10" s="1">
        <v>0</v>
      </c>
      <c r="I10" s="17">
        <v>0</v>
      </c>
      <c r="J10" s="1">
        <v>0</v>
      </c>
      <c r="K10" s="17">
        <v>0</v>
      </c>
      <c r="L10" s="1">
        <v>0</v>
      </c>
      <c r="M10" s="17">
        <v>0</v>
      </c>
      <c r="N10" s="1">
        <v>0</v>
      </c>
      <c r="O10" s="17">
        <v>0</v>
      </c>
      <c r="P10" s="1">
        <v>0</v>
      </c>
      <c r="Q10" s="17">
        <v>0</v>
      </c>
      <c r="R10" s="1">
        <v>300</v>
      </c>
      <c r="S10" s="17" t="s">
        <v>178</v>
      </c>
      <c r="T10" s="1">
        <v>0</v>
      </c>
      <c r="U10" s="17">
        <v>0</v>
      </c>
      <c r="V10" s="1">
        <v>0</v>
      </c>
      <c r="W10" s="17">
        <v>0</v>
      </c>
      <c r="X10" s="1">
        <v>0</v>
      </c>
      <c r="Y10" s="17">
        <v>0</v>
      </c>
      <c r="Z10" s="1">
        <v>0</v>
      </c>
      <c r="AA10" s="17">
        <v>0</v>
      </c>
      <c r="AB10" s="1">
        <v>0</v>
      </c>
      <c r="AC10" s="17">
        <v>0</v>
      </c>
      <c r="AD10" s="1">
        <v>0</v>
      </c>
      <c r="AE10" s="17">
        <v>0</v>
      </c>
      <c r="AF10" s="1">
        <v>0</v>
      </c>
      <c r="AG10" s="17">
        <v>0</v>
      </c>
      <c r="AH10" s="1">
        <v>0</v>
      </c>
      <c r="AI10" s="17">
        <v>0</v>
      </c>
      <c r="AJ10" s="1">
        <f t="shared" si="0"/>
        <v>4200</v>
      </c>
      <c r="AK10" s="17" t="s">
        <v>178</v>
      </c>
      <c r="AL10" s="27" t="s">
        <v>178</v>
      </c>
    </row>
    <row r="11" spans="1:45" x14ac:dyDescent="0.25">
      <c r="A11" s="45" t="s">
        <v>12</v>
      </c>
      <c r="B11" s="1">
        <v>0</v>
      </c>
      <c r="C11" s="17">
        <v>0</v>
      </c>
      <c r="D11" s="1">
        <v>0</v>
      </c>
      <c r="E11" s="17">
        <v>0</v>
      </c>
      <c r="F11" s="1">
        <v>0</v>
      </c>
      <c r="G11" s="17">
        <v>0</v>
      </c>
      <c r="H11" s="1">
        <v>0</v>
      </c>
      <c r="I11" s="17">
        <v>0</v>
      </c>
      <c r="J11" s="1">
        <v>0</v>
      </c>
      <c r="K11" s="17">
        <v>0</v>
      </c>
      <c r="L11" s="1">
        <v>0</v>
      </c>
      <c r="M11" s="17">
        <v>0</v>
      </c>
      <c r="N11" s="1">
        <v>183756</v>
      </c>
      <c r="O11" s="17">
        <v>25</v>
      </c>
      <c r="P11" s="1">
        <v>0</v>
      </c>
      <c r="Q11" s="17">
        <v>0</v>
      </c>
      <c r="R11" s="1">
        <v>0</v>
      </c>
      <c r="S11" s="17">
        <v>0</v>
      </c>
      <c r="T11" s="1">
        <v>0</v>
      </c>
      <c r="U11" s="17">
        <v>0</v>
      </c>
      <c r="V11" s="1">
        <v>0</v>
      </c>
      <c r="W11" s="17">
        <v>0</v>
      </c>
      <c r="X11" s="1">
        <v>0</v>
      </c>
      <c r="Y11" s="17">
        <v>0</v>
      </c>
      <c r="Z11" s="1">
        <v>0</v>
      </c>
      <c r="AA11" s="17">
        <v>0</v>
      </c>
      <c r="AB11" s="1">
        <v>0</v>
      </c>
      <c r="AC11" s="17">
        <v>0</v>
      </c>
      <c r="AD11" s="1">
        <v>0</v>
      </c>
      <c r="AE11" s="17">
        <v>0</v>
      </c>
      <c r="AF11" s="1">
        <v>0</v>
      </c>
      <c r="AG11" s="17">
        <v>0</v>
      </c>
      <c r="AH11" s="1">
        <v>0</v>
      </c>
      <c r="AI11" s="17">
        <v>0</v>
      </c>
      <c r="AJ11" s="1">
        <f t="shared" si="0"/>
        <v>183756</v>
      </c>
      <c r="AK11" s="17">
        <v>25</v>
      </c>
      <c r="AL11" s="27">
        <v>25</v>
      </c>
    </row>
    <row r="12" spans="1:45" x14ac:dyDescent="0.25">
      <c r="A12" s="46"/>
      <c r="C12" s="26"/>
      <c r="E12" s="26"/>
      <c r="G12" s="26"/>
      <c r="I12" s="26"/>
      <c r="K12" s="26"/>
      <c r="M12" s="26"/>
      <c r="O12" s="26"/>
      <c r="Q12" s="26"/>
      <c r="S12" s="26"/>
      <c r="U12" s="26"/>
      <c r="W12" s="26"/>
      <c r="Y12" s="26"/>
      <c r="AA12" s="26"/>
      <c r="AC12" s="26"/>
      <c r="AE12" s="26"/>
      <c r="AG12" s="26"/>
      <c r="AI12" s="26"/>
      <c r="AK12" s="26"/>
      <c r="AM12" s="26"/>
      <c r="AO12" s="26"/>
      <c r="AQ12" s="26"/>
      <c r="AS12" s="26"/>
    </row>
    <row r="13" spans="1:45" x14ac:dyDescent="0.25">
      <c r="A13" s="46"/>
      <c r="C13" s="26"/>
      <c r="E13" s="26"/>
      <c r="G13" s="26"/>
      <c r="I13" s="26"/>
      <c r="K13" s="26"/>
      <c r="M13" s="26"/>
      <c r="O13" s="26"/>
      <c r="Q13" s="26"/>
      <c r="S13" s="26"/>
      <c r="U13" s="26"/>
      <c r="W13" s="26"/>
      <c r="Y13" s="26"/>
      <c r="AA13" s="26"/>
      <c r="AC13" s="26"/>
      <c r="AE13" s="26"/>
      <c r="AG13" s="26"/>
      <c r="AI13" s="26"/>
      <c r="AK13" s="26"/>
      <c r="AM13" s="26"/>
      <c r="AO13" s="26"/>
      <c r="AQ13" s="26"/>
      <c r="AS13" s="26"/>
    </row>
    <row r="14" spans="1:45" x14ac:dyDescent="0.25">
      <c r="A14" s="46"/>
      <c r="C14" s="26"/>
      <c r="E14" s="26"/>
      <c r="G14" s="26"/>
      <c r="I14" s="26"/>
      <c r="K14" s="26"/>
      <c r="M14" s="26"/>
      <c r="O14" s="26"/>
      <c r="Q14" s="26"/>
      <c r="S14" s="26"/>
      <c r="U14" s="26"/>
      <c r="W14" s="26"/>
      <c r="Y14" s="26"/>
      <c r="AA14" s="26"/>
      <c r="AC14" s="26"/>
      <c r="AE14" s="26"/>
      <c r="AG14" s="26"/>
      <c r="AI14" s="26"/>
      <c r="AK14" s="26"/>
      <c r="AM14" s="26"/>
      <c r="AO14" s="26"/>
      <c r="AQ14" s="26"/>
      <c r="AS14" s="26"/>
    </row>
    <row r="15" spans="1:45" x14ac:dyDescent="0.25">
      <c r="A15" s="46"/>
      <c r="C15" s="26"/>
      <c r="E15" s="26"/>
      <c r="G15" s="26"/>
      <c r="I15" s="26"/>
      <c r="K15" s="26"/>
      <c r="M15" s="26"/>
      <c r="O15" s="26"/>
      <c r="Q15" s="26"/>
      <c r="S15" s="26"/>
      <c r="U15" s="26"/>
      <c r="W15" s="26"/>
      <c r="Y15" s="26"/>
      <c r="AA15" s="26"/>
      <c r="AC15" s="26"/>
      <c r="AE15" s="26"/>
      <c r="AG15" s="26"/>
      <c r="AI15" s="26"/>
      <c r="AK15" s="26"/>
      <c r="AM15" s="26"/>
      <c r="AO15" s="26"/>
      <c r="AQ15" s="26"/>
      <c r="AS15" s="26"/>
    </row>
    <row r="16" spans="1:45" ht="51.75" x14ac:dyDescent="0.25">
      <c r="A16" s="47" t="s">
        <v>15</v>
      </c>
      <c r="B16" s="23" t="s">
        <v>78</v>
      </c>
      <c r="C16" s="25" t="s">
        <v>135</v>
      </c>
      <c r="D16" s="23" t="s">
        <v>79</v>
      </c>
      <c r="E16" s="25" t="s">
        <v>136</v>
      </c>
      <c r="F16" s="23" t="s">
        <v>80</v>
      </c>
      <c r="G16" s="25" t="s">
        <v>137</v>
      </c>
      <c r="H16" s="23" t="s">
        <v>81</v>
      </c>
      <c r="I16" s="25" t="s">
        <v>151</v>
      </c>
      <c r="J16" s="23" t="s">
        <v>82</v>
      </c>
      <c r="K16" s="25" t="s">
        <v>139</v>
      </c>
      <c r="L16" s="23" t="s">
        <v>83</v>
      </c>
      <c r="M16" s="25" t="s">
        <v>152</v>
      </c>
      <c r="N16" s="23" t="s">
        <v>84</v>
      </c>
      <c r="O16" s="25" t="s">
        <v>153</v>
      </c>
      <c r="P16" s="23" t="s">
        <v>85</v>
      </c>
      <c r="Q16" s="25" t="s">
        <v>154</v>
      </c>
      <c r="R16" s="23" t="s">
        <v>86</v>
      </c>
      <c r="S16" s="25" t="s">
        <v>155</v>
      </c>
      <c r="T16" s="23" t="s">
        <v>87</v>
      </c>
      <c r="U16" s="25" t="s">
        <v>156</v>
      </c>
      <c r="V16" s="23" t="s">
        <v>88</v>
      </c>
      <c r="W16" s="25" t="s">
        <v>157</v>
      </c>
      <c r="X16" s="23" t="s">
        <v>89</v>
      </c>
      <c r="Y16" s="25" t="s">
        <v>145</v>
      </c>
      <c r="Z16" s="23" t="s">
        <v>90</v>
      </c>
      <c r="AA16" s="25" t="s">
        <v>158</v>
      </c>
      <c r="AB16" s="23" t="s">
        <v>91</v>
      </c>
      <c r="AC16" s="25" t="s">
        <v>159</v>
      </c>
      <c r="AD16" s="23" t="s">
        <v>92</v>
      </c>
      <c r="AE16" s="25" t="s">
        <v>149</v>
      </c>
      <c r="AF16" s="23" t="s">
        <v>93</v>
      </c>
      <c r="AG16" s="25" t="s">
        <v>160</v>
      </c>
      <c r="AH16" s="12" t="s">
        <v>161</v>
      </c>
      <c r="AI16" s="25" t="s">
        <v>165</v>
      </c>
      <c r="AJ16" s="13" t="s">
        <v>17</v>
      </c>
    </row>
    <row r="17" spans="1:36" x14ac:dyDescent="0.25">
      <c r="A17" s="45" t="s">
        <v>14</v>
      </c>
      <c r="B17" s="1">
        <v>0</v>
      </c>
      <c r="C17" s="17">
        <v>0</v>
      </c>
      <c r="D17" s="1">
        <v>0</v>
      </c>
      <c r="E17" s="17">
        <v>0</v>
      </c>
      <c r="F17" s="1">
        <v>0</v>
      </c>
      <c r="G17" s="17">
        <v>0</v>
      </c>
      <c r="H17" s="1">
        <v>0</v>
      </c>
      <c r="I17" s="17">
        <v>0</v>
      </c>
      <c r="J17" s="1">
        <v>0</v>
      </c>
      <c r="K17" s="17">
        <v>0</v>
      </c>
      <c r="L17" s="1">
        <v>0</v>
      </c>
      <c r="M17" s="17">
        <v>0</v>
      </c>
      <c r="N17" s="1">
        <v>0</v>
      </c>
      <c r="O17" s="17">
        <v>0</v>
      </c>
      <c r="P17" s="1">
        <v>0</v>
      </c>
      <c r="Q17" s="17">
        <v>0</v>
      </c>
      <c r="R17" s="1">
        <v>0</v>
      </c>
      <c r="S17" s="17">
        <v>0</v>
      </c>
      <c r="T17" s="1">
        <v>0</v>
      </c>
      <c r="U17" s="17">
        <v>0</v>
      </c>
      <c r="V17" s="1">
        <v>0</v>
      </c>
      <c r="W17" s="17">
        <v>0</v>
      </c>
      <c r="X17" s="1">
        <v>0</v>
      </c>
      <c r="Y17" s="17">
        <v>0</v>
      </c>
      <c r="Z17" s="1">
        <v>0</v>
      </c>
      <c r="AA17" s="17">
        <v>0</v>
      </c>
      <c r="AB17" s="1">
        <v>0</v>
      </c>
      <c r="AC17" s="17">
        <v>0</v>
      </c>
      <c r="AD17" s="1">
        <v>0</v>
      </c>
      <c r="AE17" s="17">
        <v>0</v>
      </c>
      <c r="AF17" s="1">
        <v>0</v>
      </c>
      <c r="AG17" s="17">
        <v>0</v>
      </c>
      <c r="AH17" s="1">
        <f t="shared" ref="AH17:AH20" si="1">+AF17+AD17+AB17+Z17+X17+V17+T17+R17+P17+N17+L17+J17+H17+F17+D17+B17</f>
        <v>0</v>
      </c>
      <c r="AI17" s="17">
        <v>0</v>
      </c>
      <c r="AJ17" s="27">
        <v>0</v>
      </c>
    </row>
    <row r="18" spans="1:36" x14ac:dyDescent="0.25">
      <c r="A18" s="45" t="s">
        <v>7</v>
      </c>
      <c r="B18" s="1">
        <v>0</v>
      </c>
      <c r="C18" s="17">
        <v>0</v>
      </c>
      <c r="D18" s="1">
        <v>0</v>
      </c>
      <c r="E18" s="17">
        <v>0</v>
      </c>
      <c r="F18" s="1">
        <v>0</v>
      </c>
      <c r="G18" s="17">
        <v>0</v>
      </c>
      <c r="H18" s="1">
        <v>7500</v>
      </c>
      <c r="I18" s="17" t="s">
        <v>178</v>
      </c>
      <c r="J18" s="1">
        <v>0</v>
      </c>
      <c r="K18" s="17">
        <v>0</v>
      </c>
      <c r="L18" s="1">
        <v>0</v>
      </c>
      <c r="M18" s="17">
        <v>0</v>
      </c>
      <c r="N18" s="1">
        <v>27850</v>
      </c>
      <c r="O18" s="17" t="s">
        <v>178</v>
      </c>
      <c r="P18" s="1">
        <v>0</v>
      </c>
      <c r="Q18" s="17">
        <v>0</v>
      </c>
      <c r="R18" s="1">
        <v>0</v>
      </c>
      <c r="S18" s="17">
        <v>0</v>
      </c>
      <c r="T18" s="1">
        <v>0</v>
      </c>
      <c r="U18" s="17">
        <v>0</v>
      </c>
      <c r="V18" s="1">
        <v>0</v>
      </c>
      <c r="W18" s="17">
        <v>0</v>
      </c>
      <c r="X18" s="1">
        <v>0</v>
      </c>
      <c r="Y18" s="17">
        <v>0</v>
      </c>
      <c r="Z18" s="1">
        <v>0</v>
      </c>
      <c r="AA18" s="17">
        <v>0</v>
      </c>
      <c r="AB18" s="1">
        <v>0</v>
      </c>
      <c r="AC18" s="17">
        <v>0</v>
      </c>
      <c r="AD18" s="1">
        <v>0</v>
      </c>
      <c r="AE18" s="17">
        <v>0</v>
      </c>
      <c r="AF18" s="1">
        <v>0</v>
      </c>
      <c r="AG18" s="17">
        <v>0</v>
      </c>
      <c r="AH18" s="1">
        <f t="shared" si="1"/>
        <v>35350</v>
      </c>
      <c r="AI18" s="17">
        <v>28</v>
      </c>
      <c r="AJ18" s="27">
        <v>28</v>
      </c>
    </row>
    <row r="19" spans="1:36" x14ac:dyDescent="0.25">
      <c r="A19" s="45" t="s">
        <v>8</v>
      </c>
      <c r="B19" s="1">
        <v>0</v>
      </c>
      <c r="C19" s="17">
        <v>0</v>
      </c>
      <c r="D19" s="1">
        <v>0</v>
      </c>
      <c r="E19" s="17">
        <v>0</v>
      </c>
      <c r="F19" s="1">
        <v>0</v>
      </c>
      <c r="G19" s="17">
        <v>0</v>
      </c>
      <c r="H19" s="1">
        <v>0</v>
      </c>
      <c r="I19" s="17">
        <v>0</v>
      </c>
      <c r="J19" s="1">
        <v>0</v>
      </c>
      <c r="K19" s="17">
        <v>0</v>
      </c>
      <c r="L19" s="1">
        <v>0</v>
      </c>
      <c r="M19" s="17">
        <v>0</v>
      </c>
      <c r="N19" s="1">
        <v>2184605</v>
      </c>
      <c r="O19" s="17">
        <v>192</v>
      </c>
      <c r="P19" s="1">
        <v>0</v>
      </c>
      <c r="Q19" s="17">
        <v>0</v>
      </c>
      <c r="R19" s="1">
        <v>0</v>
      </c>
      <c r="S19" s="17">
        <v>0</v>
      </c>
      <c r="T19" s="1">
        <v>0</v>
      </c>
      <c r="U19" s="17">
        <v>0</v>
      </c>
      <c r="V19" s="1">
        <v>0</v>
      </c>
      <c r="W19" s="17">
        <v>0</v>
      </c>
      <c r="X19" s="1">
        <v>0</v>
      </c>
      <c r="Y19" s="17">
        <v>0</v>
      </c>
      <c r="Z19" s="1">
        <v>0</v>
      </c>
      <c r="AA19" s="17">
        <v>0</v>
      </c>
      <c r="AB19" s="1">
        <v>0</v>
      </c>
      <c r="AC19" s="17">
        <v>0</v>
      </c>
      <c r="AD19" s="1">
        <v>0</v>
      </c>
      <c r="AE19" s="17">
        <v>0</v>
      </c>
      <c r="AF19" s="1">
        <v>0</v>
      </c>
      <c r="AG19" s="17">
        <v>0</v>
      </c>
      <c r="AH19" s="1">
        <f t="shared" si="1"/>
        <v>2184605</v>
      </c>
      <c r="AI19" s="17">
        <v>192</v>
      </c>
      <c r="AJ19" s="27">
        <v>107</v>
      </c>
    </row>
    <row r="20" spans="1:36" x14ac:dyDescent="0.25">
      <c r="A20" s="45" t="s">
        <v>10</v>
      </c>
      <c r="B20" s="1">
        <v>0</v>
      </c>
      <c r="C20" s="17">
        <v>0</v>
      </c>
      <c r="D20" s="1">
        <v>0</v>
      </c>
      <c r="E20" s="17">
        <v>0</v>
      </c>
      <c r="F20" s="1">
        <v>0</v>
      </c>
      <c r="G20" s="17">
        <v>0</v>
      </c>
      <c r="H20" s="1">
        <v>0</v>
      </c>
      <c r="I20" s="17">
        <v>0</v>
      </c>
      <c r="J20" s="1">
        <v>0</v>
      </c>
      <c r="K20" s="17">
        <v>0</v>
      </c>
      <c r="L20" s="1">
        <v>0</v>
      </c>
      <c r="M20" s="17">
        <v>0</v>
      </c>
      <c r="N20" s="1">
        <v>762638</v>
      </c>
      <c r="O20" s="17" t="s">
        <v>178</v>
      </c>
      <c r="P20" s="1">
        <v>0</v>
      </c>
      <c r="Q20" s="17">
        <v>0</v>
      </c>
      <c r="R20" s="1">
        <v>0</v>
      </c>
      <c r="S20" s="17">
        <v>0</v>
      </c>
      <c r="T20" s="1">
        <v>1236</v>
      </c>
      <c r="U20" s="17" t="s">
        <v>178</v>
      </c>
      <c r="V20" s="1">
        <v>0</v>
      </c>
      <c r="W20" s="17">
        <v>0</v>
      </c>
      <c r="X20" s="1">
        <v>0</v>
      </c>
      <c r="Y20" s="17">
        <v>0</v>
      </c>
      <c r="Z20" s="1">
        <v>0</v>
      </c>
      <c r="AA20" s="17">
        <v>0</v>
      </c>
      <c r="AB20" s="1">
        <v>0</v>
      </c>
      <c r="AC20" s="17">
        <v>0</v>
      </c>
      <c r="AD20" s="1">
        <v>0</v>
      </c>
      <c r="AE20" s="17">
        <v>0</v>
      </c>
      <c r="AF20" s="1">
        <v>0</v>
      </c>
      <c r="AG20" s="17">
        <v>0</v>
      </c>
      <c r="AH20" s="1">
        <f t="shared" si="1"/>
        <v>763874</v>
      </c>
      <c r="AI20" s="17">
        <v>119</v>
      </c>
      <c r="AJ20" s="27">
        <v>117</v>
      </c>
    </row>
    <row r="22" spans="1:36" x14ac:dyDescent="0.25">
      <c r="A22" s="29" t="s">
        <v>25</v>
      </c>
    </row>
    <row r="23" spans="1:36" x14ac:dyDescent="0.25">
      <c r="A23" s="29" t="s">
        <v>26</v>
      </c>
    </row>
    <row r="24" spans="1:36" x14ac:dyDescent="0.25">
      <c r="A24" s="29" t="s">
        <v>27</v>
      </c>
    </row>
    <row r="25" spans="1:36" x14ac:dyDescent="0.25">
      <c r="A25" s="29" t="s">
        <v>31</v>
      </c>
    </row>
    <row r="26" spans="1:36" x14ac:dyDescent="0.25">
      <c r="A26" s="30" t="s">
        <v>28</v>
      </c>
    </row>
    <row r="27" spans="1:36" x14ac:dyDescent="0.25">
      <c r="A27" s="30" t="s">
        <v>29</v>
      </c>
    </row>
    <row r="28" spans="1:36" x14ac:dyDescent="0.25">
      <c r="A28" s="30" t="s">
        <v>30</v>
      </c>
    </row>
  </sheetData>
  <mergeCells count="4">
    <mergeCell ref="B2:C2"/>
    <mergeCell ref="C1:I1"/>
    <mergeCell ref="V1:AC1"/>
    <mergeCell ref="AJ1:AL1"/>
  </mergeCells>
  <pageMargins left="0.25" right="0.25" top="0.75" bottom="0.75" header="0.3" footer="0.3"/>
  <pageSetup paperSize="5" scale="67" fitToWidth="0" orientation="landscape" r:id="rId1"/>
  <colBreaks count="1" manualBreakCount="1">
    <brk id="18"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zoomScaleNormal="100" zoomScaleSheetLayoutView="70" workbookViewId="0">
      <pane ySplit="3" topLeftCell="A4" activePane="bottomLeft" state="frozen"/>
      <selection activeCell="AL16" sqref="AL16"/>
      <selection pane="bottomLeft" activeCell="B1" sqref="B1:F1"/>
    </sheetView>
  </sheetViews>
  <sheetFormatPr defaultRowHeight="15" x14ac:dyDescent="0.25"/>
  <cols>
    <col min="1" max="1" width="62.5703125" bestFit="1" customWidth="1"/>
    <col min="2" max="8" width="11.5703125" customWidth="1"/>
    <col min="9" max="9" width="11.42578125" customWidth="1"/>
    <col min="10" max="14" width="11.5703125" customWidth="1"/>
  </cols>
  <sheetData>
    <row r="1" spans="1:13" ht="92.25" customHeight="1" x14ac:dyDescent="0.35">
      <c r="B1" s="67" t="s">
        <v>4</v>
      </c>
      <c r="C1" s="67"/>
      <c r="D1" s="67"/>
      <c r="E1" s="67"/>
      <c r="F1" s="67"/>
      <c r="G1" s="20"/>
      <c r="H1" s="20"/>
      <c r="I1" s="20"/>
      <c r="J1" s="20"/>
      <c r="K1" s="20"/>
      <c r="L1" s="20"/>
    </row>
    <row r="2" spans="1:13" ht="24.75" customHeight="1" x14ac:dyDescent="0.35">
      <c r="A2" s="60" t="s">
        <v>3</v>
      </c>
      <c r="B2" s="61"/>
      <c r="C2" s="61"/>
      <c r="D2" s="21"/>
      <c r="E2" s="21"/>
      <c r="F2" s="21"/>
      <c r="G2" s="21"/>
      <c r="H2" s="40"/>
      <c r="I2" s="20"/>
      <c r="J2" s="20"/>
      <c r="K2" s="20"/>
      <c r="L2" s="20"/>
      <c r="M2" s="6"/>
    </row>
    <row r="3" spans="1:13" s="11" customFormat="1" ht="58.9" customHeight="1" x14ac:dyDescent="0.2">
      <c r="A3" s="15" t="s">
        <v>13</v>
      </c>
      <c r="B3" s="8" t="s">
        <v>56</v>
      </c>
      <c r="C3" s="24" t="s">
        <v>130</v>
      </c>
      <c r="D3" s="8" t="s">
        <v>57</v>
      </c>
      <c r="E3" s="24" t="s">
        <v>131</v>
      </c>
      <c r="F3" s="23" t="s">
        <v>55</v>
      </c>
      <c r="G3" s="24" t="s">
        <v>129</v>
      </c>
      <c r="H3" s="10" t="s">
        <v>23</v>
      </c>
    </row>
    <row r="4" spans="1:13" x14ac:dyDescent="0.25">
      <c r="A4" s="22" t="s">
        <v>5</v>
      </c>
      <c r="B4" s="1">
        <v>0</v>
      </c>
      <c r="C4" s="17">
        <v>0</v>
      </c>
      <c r="D4" s="1">
        <v>0</v>
      </c>
      <c r="E4" s="17">
        <v>0</v>
      </c>
      <c r="F4" s="1">
        <f>+B4+D4</f>
        <v>0</v>
      </c>
      <c r="G4" s="17">
        <v>0</v>
      </c>
      <c r="H4" s="27">
        <v>0</v>
      </c>
    </row>
    <row r="5" spans="1:13" x14ac:dyDescent="0.25">
      <c r="A5" s="22" t="s">
        <v>14</v>
      </c>
      <c r="B5" s="1">
        <v>0</v>
      </c>
      <c r="C5" s="17">
        <v>0</v>
      </c>
      <c r="D5" s="1">
        <v>0</v>
      </c>
      <c r="E5" s="17">
        <v>0</v>
      </c>
      <c r="F5" s="1">
        <f t="shared" ref="F5:F11" si="0">+B5+D5</f>
        <v>0</v>
      </c>
      <c r="G5" s="17">
        <v>0</v>
      </c>
      <c r="H5" s="27">
        <v>0</v>
      </c>
    </row>
    <row r="6" spans="1:13" x14ac:dyDescent="0.25">
      <c r="A6" s="22" t="s">
        <v>6</v>
      </c>
      <c r="B6" s="1">
        <v>23017</v>
      </c>
      <c r="C6" s="17">
        <v>19</v>
      </c>
      <c r="D6" s="1">
        <v>0</v>
      </c>
      <c r="E6" s="17">
        <v>0</v>
      </c>
      <c r="F6" s="1">
        <f t="shared" si="0"/>
        <v>23017</v>
      </c>
      <c r="G6" s="17">
        <v>19</v>
      </c>
      <c r="H6" s="27">
        <v>19</v>
      </c>
    </row>
    <row r="7" spans="1:13" x14ac:dyDescent="0.25">
      <c r="A7" s="22" t="s">
        <v>8</v>
      </c>
      <c r="B7" s="1">
        <v>6272</v>
      </c>
      <c r="C7" s="17" t="s">
        <v>178</v>
      </c>
      <c r="D7" s="1">
        <v>15157</v>
      </c>
      <c r="E7" s="17" t="s">
        <v>178</v>
      </c>
      <c r="F7" s="1">
        <f t="shared" si="0"/>
        <v>21429</v>
      </c>
      <c r="G7" s="17">
        <v>22</v>
      </c>
      <c r="H7" s="27">
        <v>21</v>
      </c>
    </row>
    <row r="8" spans="1:13" x14ac:dyDescent="0.25">
      <c r="A8" s="22" t="s">
        <v>9</v>
      </c>
      <c r="B8" s="1">
        <v>0</v>
      </c>
      <c r="C8" s="17">
        <v>0</v>
      </c>
      <c r="D8" s="1">
        <v>0</v>
      </c>
      <c r="E8" s="17">
        <v>0</v>
      </c>
      <c r="F8" s="1">
        <f t="shared" si="0"/>
        <v>0</v>
      </c>
      <c r="G8" s="17">
        <v>0</v>
      </c>
      <c r="H8" s="27">
        <v>0</v>
      </c>
    </row>
    <row r="9" spans="1:13" x14ac:dyDescent="0.25">
      <c r="A9" s="22" t="s">
        <v>10</v>
      </c>
      <c r="B9" s="1">
        <v>0</v>
      </c>
      <c r="C9" s="17">
        <v>0</v>
      </c>
      <c r="D9" s="1">
        <v>2250</v>
      </c>
      <c r="E9" s="17" t="s">
        <v>178</v>
      </c>
      <c r="F9" s="1">
        <f t="shared" si="0"/>
        <v>2250</v>
      </c>
      <c r="G9" s="17" t="s">
        <v>178</v>
      </c>
      <c r="H9" s="27" t="s">
        <v>178</v>
      </c>
    </row>
    <row r="10" spans="1:13" x14ac:dyDescent="0.25">
      <c r="A10" s="22" t="s">
        <v>11</v>
      </c>
      <c r="B10" s="1">
        <v>0</v>
      </c>
      <c r="C10" s="17">
        <v>0</v>
      </c>
      <c r="D10" s="1">
        <v>0</v>
      </c>
      <c r="E10" s="17">
        <v>0</v>
      </c>
      <c r="F10" s="1">
        <f t="shared" si="0"/>
        <v>0</v>
      </c>
      <c r="G10" s="17">
        <v>0</v>
      </c>
      <c r="H10" s="27">
        <v>0</v>
      </c>
    </row>
    <row r="11" spans="1:13" x14ac:dyDescent="0.25">
      <c r="A11" s="22" t="s">
        <v>12</v>
      </c>
      <c r="B11" s="1">
        <v>0</v>
      </c>
      <c r="C11" s="17">
        <v>0</v>
      </c>
      <c r="D11" s="1">
        <v>0</v>
      </c>
      <c r="E11" s="17">
        <v>0</v>
      </c>
      <c r="F11" s="1">
        <f t="shared" si="0"/>
        <v>0</v>
      </c>
      <c r="G11" s="17">
        <v>0</v>
      </c>
      <c r="H11" s="27">
        <v>0</v>
      </c>
    </row>
    <row r="12" spans="1:13" x14ac:dyDescent="0.25">
      <c r="C12" s="26"/>
      <c r="E12" s="26"/>
      <c r="G12" s="26"/>
      <c r="I12" s="26"/>
      <c r="M12" s="26"/>
    </row>
    <row r="13" spans="1:13" x14ac:dyDescent="0.25">
      <c r="C13" s="26"/>
      <c r="E13" s="26"/>
      <c r="G13" s="26"/>
      <c r="I13" s="26"/>
      <c r="M13" s="26"/>
    </row>
    <row r="14" spans="1:13" x14ac:dyDescent="0.25">
      <c r="C14" s="26"/>
      <c r="E14" s="26"/>
      <c r="G14" s="26"/>
      <c r="I14" s="26"/>
      <c r="M14" s="26"/>
    </row>
    <row r="15" spans="1:13" x14ac:dyDescent="0.25">
      <c r="C15" s="26"/>
      <c r="E15" s="26"/>
      <c r="G15" s="26"/>
      <c r="I15" s="26"/>
      <c r="M15" s="26"/>
    </row>
    <row r="16" spans="1:13" ht="51.75" x14ac:dyDescent="0.25">
      <c r="A16" s="15" t="s">
        <v>15</v>
      </c>
      <c r="B16" s="23" t="s">
        <v>58</v>
      </c>
      <c r="C16" s="25" t="s">
        <v>132</v>
      </c>
      <c r="D16" s="23" t="s">
        <v>59</v>
      </c>
      <c r="E16" s="25" t="s">
        <v>133</v>
      </c>
      <c r="F16" s="28" t="s">
        <v>60</v>
      </c>
      <c r="G16" s="25" t="s">
        <v>134</v>
      </c>
      <c r="H16" s="23" t="s">
        <v>55</v>
      </c>
      <c r="I16" s="25" t="s">
        <v>129</v>
      </c>
      <c r="J16" s="13" t="s">
        <v>24</v>
      </c>
    </row>
    <row r="17" spans="1:10" x14ac:dyDescent="0.25">
      <c r="A17" s="22" t="s">
        <v>14</v>
      </c>
      <c r="B17" s="1">
        <v>0</v>
      </c>
      <c r="C17" s="17">
        <v>0</v>
      </c>
      <c r="D17" s="1">
        <v>0</v>
      </c>
      <c r="E17" s="17">
        <v>0</v>
      </c>
      <c r="F17" s="1">
        <v>0</v>
      </c>
      <c r="G17" s="17">
        <v>0</v>
      </c>
      <c r="H17" s="1">
        <f t="shared" ref="H17:H20" si="1">+B17+D17+F17</f>
        <v>0</v>
      </c>
      <c r="I17" s="17">
        <v>0</v>
      </c>
      <c r="J17" s="27">
        <v>0</v>
      </c>
    </row>
    <row r="18" spans="1:10" x14ac:dyDescent="0.25">
      <c r="A18" s="22" t="s">
        <v>7</v>
      </c>
      <c r="B18" s="1">
        <v>0</v>
      </c>
      <c r="C18" s="17">
        <v>0</v>
      </c>
      <c r="D18" s="1">
        <v>92891</v>
      </c>
      <c r="E18" s="17">
        <v>25</v>
      </c>
      <c r="F18" s="1">
        <v>0</v>
      </c>
      <c r="G18" s="17">
        <v>0</v>
      </c>
      <c r="H18" s="1">
        <f t="shared" si="1"/>
        <v>92891</v>
      </c>
      <c r="I18" s="17">
        <v>25</v>
      </c>
      <c r="J18" s="27">
        <v>25</v>
      </c>
    </row>
    <row r="19" spans="1:10" x14ac:dyDescent="0.25">
      <c r="A19" s="22" t="s">
        <v>8</v>
      </c>
      <c r="B19" s="1">
        <v>0</v>
      </c>
      <c r="C19" s="17">
        <v>0</v>
      </c>
      <c r="D19" s="1">
        <v>50778</v>
      </c>
      <c r="E19" s="17">
        <v>17</v>
      </c>
      <c r="F19" s="1">
        <v>35500</v>
      </c>
      <c r="G19" s="17">
        <v>33</v>
      </c>
      <c r="H19" s="1">
        <f t="shared" si="1"/>
        <v>86278</v>
      </c>
      <c r="I19" s="17">
        <v>50</v>
      </c>
      <c r="J19" s="27">
        <v>48</v>
      </c>
    </row>
    <row r="20" spans="1:10" x14ac:dyDescent="0.25">
      <c r="A20" s="22" t="s">
        <v>10</v>
      </c>
      <c r="B20" s="1">
        <v>1750</v>
      </c>
      <c r="C20" s="17" t="s">
        <v>178</v>
      </c>
      <c r="D20" s="1">
        <v>0</v>
      </c>
      <c r="E20" s="17">
        <v>0</v>
      </c>
      <c r="F20" s="1">
        <v>88821</v>
      </c>
      <c r="G20" s="17" t="s">
        <v>178</v>
      </c>
      <c r="H20" s="1">
        <f t="shared" si="1"/>
        <v>90571</v>
      </c>
      <c r="I20" s="17">
        <v>58</v>
      </c>
      <c r="J20" s="27">
        <v>58</v>
      </c>
    </row>
    <row r="22" spans="1:10" x14ac:dyDescent="0.25">
      <c r="A22" s="29" t="s">
        <v>25</v>
      </c>
    </row>
    <row r="23" spans="1:10" x14ac:dyDescent="0.25">
      <c r="A23" s="29" t="s">
        <v>26</v>
      </c>
    </row>
    <row r="24" spans="1:10" x14ac:dyDescent="0.25">
      <c r="A24" s="29" t="s">
        <v>27</v>
      </c>
    </row>
    <row r="25" spans="1:10" x14ac:dyDescent="0.25">
      <c r="A25" s="29" t="s">
        <v>31</v>
      </c>
    </row>
    <row r="26" spans="1:10" x14ac:dyDescent="0.25">
      <c r="A26" s="30" t="s">
        <v>28</v>
      </c>
    </row>
    <row r="27" spans="1:10" x14ac:dyDescent="0.25">
      <c r="A27" s="30" t="s">
        <v>29</v>
      </c>
    </row>
    <row r="28" spans="1:10" x14ac:dyDescent="0.25">
      <c r="A28" s="30" t="s">
        <v>30</v>
      </c>
    </row>
  </sheetData>
  <mergeCells count="2">
    <mergeCell ref="A2:C2"/>
    <mergeCell ref="B1:F1"/>
  </mergeCells>
  <pageMargins left="0.25" right="0.25" top="0.75" bottom="0.75" header="0.3" footer="0.3"/>
  <pageSetup paperSize="5" scale="68"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tabSelected="1" topLeftCell="B1" zoomScaleNormal="100" workbookViewId="0">
      <selection activeCell="U13" sqref="U13"/>
    </sheetView>
  </sheetViews>
  <sheetFormatPr defaultRowHeight="15" x14ac:dyDescent="0.25"/>
  <cols>
    <col min="1" max="1" width="62.5703125" bestFit="1" customWidth="1"/>
    <col min="2" max="2" width="11.5703125" customWidth="1"/>
    <col min="3" max="10" width="10.140625" customWidth="1"/>
    <col min="11" max="13" width="12.28515625" customWidth="1"/>
  </cols>
  <sheetData>
    <row r="1" spans="1:13" ht="93" customHeight="1" x14ac:dyDescent="0.35">
      <c r="B1" s="58" t="s">
        <v>4</v>
      </c>
      <c r="C1" s="58"/>
      <c r="D1" s="58"/>
      <c r="E1" s="58"/>
      <c r="F1" s="58"/>
      <c r="G1" s="58"/>
      <c r="H1" s="58"/>
      <c r="I1" s="58"/>
      <c r="J1" s="58"/>
      <c r="K1" s="58"/>
      <c r="L1" s="68"/>
      <c r="M1" s="68"/>
    </row>
    <row r="2" spans="1:13" ht="24.75" customHeight="1" x14ac:dyDescent="0.35">
      <c r="A2" s="7"/>
      <c r="B2" s="69" t="s">
        <v>32</v>
      </c>
      <c r="C2" s="57"/>
      <c r="D2" s="19"/>
      <c r="E2" s="19"/>
      <c r="F2" s="19"/>
      <c r="G2" s="19"/>
      <c r="H2" s="19"/>
      <c r="I2" s="19"/>
      <c r="J2" s="19"/>
      <c r="K2" s="19"/>
      <c r="L2" s="19"/>
      <c r="M2" s="3"/>
    </row>
    <row r="3" spans="1:13" s="11" customFormat="1" ht="77.25" customHeight="1" x14ac:dyDescent="0.2">
      <c r="A3" s="14" t="s">
        <v>13</v>
      </c>
      <c r="B3" s="23" t="s">
        <v>166</v>
      </c>
      <c r="C3" s="25" t="s">
        <v>167</v>
      </c>
      <c r="D3" s="23" t="s">
        <v>34</v>
      </c>
      <c r="E3" s="12" t="s">
        <v>113</v>
      </c>
      <c r="F3" s="23" t="s">
        <v>161</v>
      </c>
      <c r="G3" s="12" t="s">
        <v>162</v>
      </c>
      <c r="H3" s="23" t="s">
        <v>55</v>
      </c>
      <c r="I3" s="12" t="s">
        <v>129</v>
      </c>
      <c r="J3" s="33"/>
      <c r="K3" s="23" t="s">
        <v>172</v>
      </c>
      <c r="L3" s="12" t="s">
        <v>171</v>
      </c>
      <c r="M3" s="10" t="s">
        <v>170</v>
      </c>
    </row>
    <row r="4" spans="1:13" x14ac:dyDescent="0.25">
      <c r="A4" s="22" t="s">
        <v>5</v>
      </c>
      <c r="B4" s="1">
        <v>284365</v>
      </c>
      <c r="C4" s="17">
        <v>56</v>
      </c>
      <c r="D4" s="1">
        <v>0</v>
      </c>
      <c r="E4" s="31">
        <v>0</v>
      </c>
      <c r="F4" s="1">
        <v>336970</v>
      </c>
      <c r="G4" s="31">
        <v>58</v>
      </c>
      <c r="H4" s="1">
        <v>0</v>
      </c>
      <c r="I4" s="31">
        <v>0</v>
      </c>
      <c r="J4" s="34"/>
      <c r="K4" s="1">
        <f>+B4+D4+F4+H4</f>
        <v>621335</v>
      </c>
      <c r="L4" s="31">
        <v>114</v>
      </c>
      <c r="M4" s="27">
        <v>64</v>
      </c>
    </row>
    <row r="5" spans="1:13" x14ac:dyDescent="0.25">
      <c r="A5" s="22" t="s">
        <v>14</v>
      </c>
      <c r="B5" s="1">
        <v>52919</v>
      </c>
      <c r="C5" s="17">
        <v>31</v>
      </c>
      <c r="D5" s="1">
        <v>204839</v>
      </c>
      <c r="E5" s="31">
        <v>96</v>
      </c>
      <c r="F5" s="1">
        <v>0</v>
      </c>
      <c r="G5" s="31">
        <v>0</v>
      </c>
      <c r="H5" s="1">
        <v>0</v>
      </c>
      <c r="I5" s="31">
        <v>0</v>
      </c>
      <c r="J5" s="34"/>
      <c r="K5" s="1">
        <f t="shared" ref="K5:K11" si="0">+B5+D5+F5+H5</f>
        <v>257758</v>
      </c>
      <c r="L5" s="31">
        <v>127</v>
      </c>
      <c r="M5" s="27">
        <v>76</v>
      </c>
    </row>
    <row r="6" spans="1:13" x14ac:dyDescent="0.25">
      <c r="A6" s="22" t="s">
        <v>6</v>
      </c>
      <c r="B6" s="1">
        <v>3633287</v>
      </c>
      <c r="C6" s="17">
        <v>996</v>
      </c>
      <c r="D6" s="1">
        <v>5871382</v>
      </c>
      <c r="E6" s="31">
        <v>1517</v>
      </c>
      <c r="F6" s="1">
        <v>186850</v>
      </c>
      <c r="G6" s="31">
        <v>177</v>
      </c>
      <c r="H6" s="1">
        <v>23017</v>
      </c>
      <c r="I6" s="31">
        <v>19</v>
      </c>
      <c r="J6" s="34"/>
      <c r="K6" s="1">
        <f t="shared" si="0"/>
        <v>9714536</v>
      </c>
      <c r="L6" s="31">
        <v>2709</v>
      </c>
      <c r="M6" s="27">
        <v>1392</v>
      </c>
    </row>
    <row r="7" spans="1:13" x14ac:dyDescent="0.25">
      <c r="A7" s="22" t="s">
        <v>8</v>
      </c>
      <c r="B7" s="1">
        <v>546585</v>
      </c>
      <c r="C7" s="17">
        <v>106</v>
      </c>
      <c r="D7" s="1">
        <v>0</v>
      </c>
      <c r="E7" s="31">
        <v>0</v>
      </c>
      <c r="F7" s="1">
        <v>2086549</v>
      </c>
      <c r="G7" s="31">
        <v>208</v>
      </c>
      <c r="H7" s="1">
        <v>21429</v>
      </c>
      <c r="I7" s="31">
        <v>22</v>
      </c>
      <c r="J7" s="34"/>
      <c r="K7" s="1">
        <f t="shared" si="0"/>
        <v>2654563</v>
      </c>
      <c r="L7" s="31">
        <v>336</v>
      </c>
      <c r="M7" s="27">
        <v>223</v>
      </c>
    </row>
    <row r="8" spans="1:13" x14ac:dyDescent="0.25">
      <c r="A8" s="22" t="s">
        <v>9</v>
      </c>
      <c r="B8" s="1">
        <v>0</v>
      </c>
      <c r="C8" s="17">
        <v>0</v>
      </c>
      <c r="D8" s="1">
        <v>0</v>
      </c>
      <c r="E8" s="31">
        <v>0</v>
      </c>
      <c r="F8" s="1">
        <v>2200000</v>
      </c>
      <c r="G8" s="31">
        <v>100</v>
      </c>
      <c r="H8" s="1">
        <v>0</v>
      </c>
      <c r="I8" s="31">
        <v>0</v>
      </c>
      <c r="J8" s="34"/>
      <c r="K8" s="1">
        <f t="shared" si="0"/>
        <v>2200000</v>
      </c>
      <c r="L8" s="31">
        <v>100</v>
      </c>
      <c r="M8" s="27">
        <v>100</v>
      </c>
    </row>
    <row r="9" spans="1:13" x14ac:dyDescent="0.25">
      <c r="A9" s="22" t="s">
        <v>10</v>
      </c>
      <c r="B9" s="1">
        <v>0</v>
      </c>
      <c r="C9" s="17">
        <v>0</v>
      </c>
      <c r="D9" s="1">
        <v>0</v>
      </c>
      <c r="E9" s="31">
        <v>0</v>
      </c>
      <c r="F9" s="1">
        <v>10000</v>
      </c>
      <c r="G9" s="31" t="s">
        <v>178</v>
      </c>
      <c r="H9" s="1">
        <v>2250</v>
      </c>
      <c r="I9" s="31" t="s">
        <v>178</v>
      </c>
      <c r="J9" s="34"/>
      <c r="K9" s="1">
        <f t="shared" si="0"/>
        <v>12250</v>
      </c>
      <c r="L9" s="17" t="s">
        <v>178</v>
      </c>
      <c r="M9" s="27" t="s">
        <v>178</v>
      </c>
    </row>
    <row r="10" spans="1:13" x14ac:dyDescent="0.25">
      <c r="A10" s="22" t="s">
        <v>11</v>
      </c>
      <c r="B10" s="1">
        <v>150379</v>
      </c>
      <c r="C10" s="17" t="s">
        <v>178</v>
      </c>
      <c r="D10" s="1">
        <v>0</v>
      </c>
      <c r="E10" s="31">
        <v>0</v>
      </c>
      <c r="F10" s="1">
        <v>4200</v>
      </c>
      <c r="G10" s="31" t="s">
        <v>178</v>
      </c>
      <c r="H10" s="1">
        <v>0</v>
      </c>
      <c r="I10" s="31">
        <v>0</v>
      </c>
      <c r="J10" s="34"/>
      <c r="K10" s="1">
        <f t="shared" si="0"/>
        <v>154579</v>
      </c>
      <c r="L10" s="31">
        <v>36</v>
      </c>
      <c r="M10" s="27">
        <v>25</v>
      </c>
    </row>
    <row r="11" spans="1:13" x14ac:dyDescent="0.25">
      <c r="A11" s="22" t="s">
        <v>12</v>
      </c>
      <c r="B11" s="1">
        <v>43936</v>
      </c>
      <c r="C11" s="17">
        <v>18</v>
      </c>
      <c r="D11" s="1">
        <v>0</v>
      </c>
      <c r="E11" s="31">
        <v>0</v>
      </c>
      <c r="F11" s="1">
        <v>183756</v>
      </c>
      <c r="G11" s="31">
        <v>25</v>
      </c>
      <c r="H11" s="1">
        <v>0</v>
      </c>
      <c r="I11" s="31">
        <v>0</v>
      </c>
      <c r="J11" s="34"/>
      <c r="K11" s="1">
        <f t="shared" si="0"/>
        <v>227692</v>
      </c>
      <c r="L11" s="31">
        <v>43</v>
      </c>
      <c r="M11" s="27">
        <v>35</v>
      </c>
    </row>
    <row r="16" spans="1:13" ht="77.25" customHeight="1" x14ac:dyDescent="0.25">
      <c r="A16" s="14" t="s">
        <v>15</v>
      </c>
      <c r="B16" s="23" t="s">
        <v>168</v>
      </c>
      <c r="C16" s="25" t="s">
        <v>169</v>
      </c>
      <c r="D16" s="23" t="s">
        <v>34</v>
      </c>
      <c r="E16" s="32" t="s">
        <v>113</v>
      </c>
      <c r="F16" s="23" t="s">
        <v>163</v>
      </c>
      <c r="G16" s="12" t="s">
        <v>164</v>
      </c>
      <c r="H16" s="23" t="s">
        <v>55</v>
      </c>
      <c r="I16" s="12" t="s">
        <v>129</v>
      </c>
      <c r="J16" s="34"/>
      <c r="K16" s="23" t="s">
        <v>172</v>
      </c>
      <c r="L16" s="12" t="s">
        <v>171</v>
      </c>
      <c r="M16" s="13" t="s">
        <v>170</v>
      </c>
    </row>
    <row r="17" spans="1:13" x14ac:dyDescent="0.25">
      <c r="A17" s="22" t="s">
        <v>14</v>
      </c>
      <c r="B17" s="1">
        <v>0</v>
      </c>
      <c r="C17" s="17">
        <v>0</v>
      </c>
      <c r="D17" s="1">
        <v>396011</v>
      </c>
      <c r="E17" s="31">
        <v>51</v>
      </c>
      <c r="F17" s="1">
        <v>0</v>
      </c>
      <c r="G17" s="31">
        <v>0</v>
      </c>
      <c r="H17" s="1">
        <v>0</v>
      </c>
      <c r="I17" s="31">
        <v>0</v>
      </c>
      <c r="J17" s="34"/>
      <c r="K17" s="1">
        <f>+B17+D17+F17+H17</f>
        <v>396011</v>
      </c>
      <c r="L17" s="31">
        <v>51</v>
      </c>
      <c r="M17" s="27">
        <v>50</v>
      </c>
    </row>
    <row r="18" spans="1:13" x14ac:dyDescent="0.25">
      <c r="A18" s="22" t="s">
        <v>7</v>
      </c>
      <c r="B18" s="1">
        <v>13500</v>
      </c>
      <c r="C18" s="17">
        <v>15</v>
      </c>
      <c r="D18" s="1">
        <v>14317665</v>
      </c>
      <c r="E18" s="31">
        <v>834</v>
      </c>
      <c r="F18" s="1">
        <v>35350</v>
      </c>
      <c r="G18" s="31">
        <v>28</v>
      </c>
      <c r="H18" s="1">
        <v>92891</v>
      </c>
      <c r="I18" s="31">
        <v>25</v>
      </c>
      <c r="J18" s="34"/>
      <c r="K18" s="1">
        <v>14459406</v>
      </c>
      <c r="L18" s="31">
        <v>902</v>
      </c>
      <c r="M18" s="27">
        <v>735</v>
      </c>
    </row>
    <row r="19" spans="1:13" x14ac:dyDescent="0.25">
      <c r="A19" s="22" t="s">
        <v>8</v>
      </c>
      <c r="B19" s="1">
        <v>10000</v>
      </c>
      <c r="C19" s="17" t="s">
        <v>178</v>
      </c>
      <c r="D19" s="1">
        <v>0</v>
      </c>
      <c r="E19" s="31">
        <v>0</v>
      </c>
      <c r="F19" s="1">
        <v>2184605</v>
      </c>
      <c r="G19" s="31">
        <v>192</v>
      </c>
      <c r="H19" s="1">
        <v>86278</v>
      </c>
      <c r="I19" s="31" t="s">
        <v>178</v>
      </c>
      <c r="J19" s="34"/>
      <c r="K19" s="1">
        <v>2280883</v>
      </c>
      <c r="L19" s="31">
        <v>246</v>
      </c>
      <c r="M19" s="27">
        <v>107</v>
      </c>
    </row>
    <row r="20" spans="1:13" x14ac:dyDescent="0.25">
      <c r="A20" s="22" t="s">
        <v>10</v>
      </c>
      <c r="B20" s="1">
        <v>0</v>
      </c>
      <c r="C20" s="17">
        <v>0</v>
      </c>
      <c r="D20" s="1">
        <v>0</v>
      </c>
      <c r="E20" s="31">
        <v>0</v>
      </c>
      <c r="F20" s="1">
        <v>763874</v>
      </c>
      <c r="G20" s="31">
        <v>119</v>
      </c>
      <c r="H20" s="1">
        <v>90571</v>
      </c>
      <c r="I20" s="31">
        <v>58</v>
      </c>
      <c r="J20" s="34"/>
      <c r="K20" s="1">
        <v>854445</v>
      </c>
      <c r="L20" s="31">
        <v>177</v>
      </c>
      <c r="M20" s="27">
        <v>175</v>
      </c>
    </row>
    <row r="22" spans="1:13" x14ac:dyDescent="0.25">
      <c r="A22" s="29" t="s">
        <v>25</v>
      </c>
    </row>
    <row r="23" spans="1:13" x14ac:dyDescent="0.25">
      <c r="A23" s="29" t="s">
        <v>26</v>
      </c>
    </row>
    <row r="24" spans="1:13" x14ac:dyDescent="0.25">
      <c r="A24" s="29" t="s">
        <v>27</v>
      </c>
    </row>
    <row r="25" spans="1:13" x14ac:dyDescent="0.25">
      <c r="A25" s="29" t="s">
        <v>31</v>
      </c>
    </row>
    <row r="26" spans="1:13" x14ac:dyDescent="0.25">
      <c r="A26" s="30" t="s">
        <v>28</v>
      </c>
    </row>
    <row r="27" spans="1:13" x14ac:dyDescent="0.25">
      <c r="A27" s="30" t="s">
        <v>29</v>
      </c>
    </row>
    <row r="28" spans="1:13" x14ac:dyDescent="0.25">
      <c r="A28" s="30" t="s">
        <v>30</v>
      </c>
    </row>
  </sheetData>
  <mergeCells count="3">
    <mergeCell ref="L1:M1"/>
    <mergeCell ref="B2:C2"/>
    <mergeCell ref="B1:K1"/>
  </mergeCells>
  <pageMargins left="0.25" right="0.25" top="0.75" bottom="0.75" header="0.3" footer="0.3"/>
  <pageSetup scale="63"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0E0E939-1384-4F38-BB1C-8CA033B58EDE}"/>
</file>

<file path=customXml/itemProps2.xml><?xml version="1.0" encoding="utf-8"?>
<ds:datastoreItem xmlns:ds="http://schemas.openxmlformats.org/officeDocument/2006/customXml" ds:itemID="{9883E8BC-4E86-49DC-AE15-1ACCB68D33EC}"/>
</file>

<file path=customXml/itemProps3.xml><?xml version="1.0" encoding="utf-8"?>
<ds:datastoreItem xmlns:ds="http://schemas.openxmlformats.org/officeDocument/2006/customXml" ds:itemID="{1497A46B-9516-4F5D-B958-83C0BE37FF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Privates2019 GRANTS</vt:lpstr>
      <vt:lpstr>Privates2019 LOANS</vt:lpstr>
      <vt:lpstr>Privates2019 SCHOLARSHIPS</vt:lpstr>
      <vt:lpstr>Privates2019 WORKSTUDY</vt:lpstr>
      <vt:lpstr>Privates2019 FAIS TOTALS</vt:lpstr>
      <vt:lpstr>INTRODUCTION!Print_Area</vt:lpstr>
      <vt:lpstr>'Privates2019 FAIS TOTALS'!Print_Area</vt:lpstr>
      <vt:lpstr>'Privates2019 LOANS'!Print_Area</vt:lpstr>
      <vt:lpstr>'Privates2019 WORKSTUDY'!Print_Area</vt:lpstr>
      <vt:lpstr>'Privates2019 FAIS TOTALS'!Print_Titles</vt:lpstr>
      <vt:lpstr>'Privates2019 GRANTS'!Print_Titles</vt:lpstr>
      <vt:lpstr>'Privates2019 LOANS'!Print_Titles</vt:lpstr>
      <vt:lpstr>'Privates2019 SCHOLARSHIPS'!Print_Titles</vt:lpstr>
      <vt:lpstr>'Privates2019 WORKSTUDY'!Print_Titles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2021-03-11T16:57:12Z</dcterms:created>
  <dcterms:modified xsi:type="dcterms:W3CDTF">2021-03-15T14:59:43Z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